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450" windowWidth="19320" windowHeight="11640" tabRatio="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<sst xmlns="http://schemas.openxmlformats.org/spreadsheetml/2006/main" count="397" uniqueCount="289">
  <si>
    <t>DC-POWERJACK</t>
  </si>
  <si>
    <t>20MHz Crystal Oscillator</t>
  </si>
  <si>
    <t>Jumpers 2x7</t>
  </si>
  <si>
    <t>Jumpers 2x4</t>
  </si>
  <si>
    <t>Jumpers 2x5</t>
  </si>
  <si>
    <t>100 ohm 0805 Resistor</t>
  </si>
  <si>
    <t>N-Mosfet-Medium</t>
  </si>
  <si>
    <t>LED's (signal indicators, red)</t>
  </si>
  <si>
    <t>USB Input Jack, USB-B-H</t>
  </si>
  <si>
    <t>LED's (signal indicators, green)</t>
  </si>
  <si>
    <t>Need to Order</t>
  </si>
  <si>
    <t>Need to Obtain</t>
  </si>
  <si>
    <t>Battery Charger</t>
  </si>
  <si>
    <t>Real Time Clock</t>
  </si>
  <si>
    <t>160-1414-1-ND</t>
  </si>
  <si>
    <t>http://search.digikey.com/scripts/DkSearch/dksus.dll?Detail?name=160-1414-1-ND</t>
  </si>
  <si>
    <t>Light-on Inc.</t>
  </si>
  <si>
    <t>LTST-C170KGKT</t>
  </si>
  <si>
    <t>160-1415-1-ND</t>
  </si>
  <si>
    <t>http://search.digikey.com/scripts/DkSearch/dksus.dll?Detail?name=160-1415-1-ND</t>
  </si>
  <si>
    <t>LTST-C170KRKT</t>
  </si>
  <si>
    <t>LED3</t>
  </si>
  <si>
    <t>LCD</t>
  </si>
  <si>
    <t>Part Number</t>
  </si>
  <si>
    <t>Manufacturer part number</t>
  </si>
  <si>
    <t>Total</t>
  </si>
  <si>
    <t>Manufacturer</t>
  </si>
  <si>
    <t>Source/Supplier</t>
  </si>
  <si>
    <t xml:space="preserve">Link </t>
  </si>
  <si>
    <t>GreenHouse</t>
  </si>
  <si>
    <t>Digikey</t>
  </si>
  <si>
    <t>Kemet</t>
  </si>
  <si>
    <t>Digikey</t>
  </si>
  <si>
    <t>Digikey</t>
  </si>
  <si>
    <t>C0805C106K8PACTU</t>
  </si>
  <si>
    <t>http://search.digikey.com/scripts/DkSearch/dksus.dll?Detail?name=399-4925-1-ND</t>
  </si>
  <si>
    <t>Steward</t>
  </si>
  <si>
    <t>http://search.digikey.com/scripts/DkSearch/dksus.dll?Detail?name=240-2389-1-ND</t>
  </si>
  <si>
    <t>MI0805K400R-10</t>
  </si>
  <si>
    <t>GreenHouse</t>
  </si>
  <si>
    <t>Digikey</t>
  </si>
  <si>
    <t>EG1903-ND</t>
  </si>
  <si>
    <t>http://search.digikey.com/scripts/DkSearch/dksus.dll?Detail?name=EG1903-ND</t>
  </si>
  <si>
    <t>E-Switch</t>
  </si>
  <si>
    <t>EG1218</t>
  </si>
  <si>
    <t>AE9925-ND</t>
  </si>
  <si>
    <t>http://search.digikey.com/scripts/DkSearch/dksus.dll?Detail?name=AE9925-ND</t>
  </si>
  <si>
    <t>Assmann Electronics Inc.</t>
  </si>
  <si>
    <t>AU-Y1007-R</t>
  </si>
  <si>
    <t>CRCW08051K00JNEA</t>
  </si>
  <si>
    <t>490-4717-1-ND</t>
  </si>
  <si>
    <t>399-4925-1_ND</t>
  </si>
  <si>
    <t>240-2389-1-ND</t>
  </si>
  <si>
    <t>http://search.digikey.com/scripts/DkSearch/dksus.dll?Detail?name=490-4717-1-ND</t>
  </si>
  <si>
    <t>Murata Electronics North America</t>
  </si>
  <si>
    <t>CSTCE20M0V53Z-R0</t>
  </si>
  <si>
    <t>Team Name</t>
  </si>
  <si>
    <t>Part Description</t>
  </si>
  <si>
    <t>Cost/piece</t>
  </si>
  <si>
    <t>Notes</t>
  </si>
  <si>
    <t>.1uF 0805 Capacitor</t>
  </si>
  <si>
    <t>C1, C2, C4, C12, C16, C19, C20</t>
  </si>
  <si>
    <t>399-1167-1-ND</t>
  </si>
  <si>
    <t>http://search.digikey.com/scripts/DkSearch/dksus.dll?Detail&amp;name=399-1167-1-ND</t>
  </si>
  <si>
    <t>C0805C104K4RACTU</t>
  </si>
  <si>
    <t>.01uF 0805 Capacitor</t>
  </si>
  <si>
    <t>399-1158-1_ND</t>
  </si>
  <si>
    <t>http://search.digikey.com/scripts/DkSearch/dksus.dll?Detail?name=399-1158-1-ND</t>
  </si>
  <si>
    <t>C0805C103K5RACTU</t>
  </si>
  <si>
    <t>C13, C14</t>
  </si>
  <si>
    <t>1uF 0805 Capacitor</t>
  </si>
  <si>
    <t>399-1172-1_ND</t>
  </si>
  <si>
    <t>http://search.digikey.com/scripts/DkSearch/dksus.dll?Detail?name=399-1172-1-ND</t>
  </si>
  <si>
    <t>C0805C105K8RACTU</t>
  </si>
  <si>
    <t>PNP Transistor</t>
  </si>
  <si>
    <t>SPI EEPROM</t>
  </si>
  <si>
    <t>C3, C5, C6, C7, C8, C9, C10, C11, C15, C18</t>
  </si>
  <si>
    <t>Button Battery Holder</t>
  </si>
  <si>
    <t>BH401-ND</t>
  </si>
  <si>
    <t>http://search.digikey.com/scripts/DkSearch/dksus.dll?Detail?name=BH401-ND</t>
  </si>
  <si>
    <t>Memory Protection Devices</t>
  </si>
  <si>
    <t>BH401</t>
  </si>
  <si>
    <t>B2</t>
  </si>
  <si>
    <t>Button Battery</t>
  </si>
  <si>
    <t>P031-ND</t>
  </si>
  <si>
    <t>http://search.digikey.com/scripts/DkSearch/dksus.dll?Detail?name=P031-ND</t>
  </si>
  <si>
    <t>Panasonic-BSG</t>
  </si>
  <si>
    <t>CR1025</t>
  </si>
  <si>
    <t>off board</t>
  </si>
  <si>
    <t>AA Rechargable Battery</t>
  </si>
  <si>
    <t>Dr. Schafer</t>
  </si>
  <si>
    <t>PORTA</t>
  </si>
  <si>
    <t>PROG,  PORTB, HIGHPORTC/D, LOWPORTC/D</t>
  </si>
  <si>
    <t>R1, R12, R14, R18</t>
  </si>
  <si>
    <t>R11</t>
  </si>
  <si>
    <t>400 ohm 0805 Resistor</t>
  </si>
  <si>
    <t>541-100KACT-ND</t>
  </si>
  <si>
    <t>541-400ACT-ND</t>
  </si>
  <si>
    <t>10uF 0805 Capacitor</t>
  </si>
  <si>
    <t>BEAD</t>
  </si>
  <si>
    <t>619-555-28027</t>
  </si>
  <si>
    <t>768-1007-1-ND</t>
  </si>
  <si>
    <t>http://search.digikey.com/scripts/DkSearch/dksus.dll?Detail?name=768-1007-1-ND</t>
  </si>
  <si>
    <t>FTDI</t>
  </si>
  <si>
    <t>FT232RL R</t>
  </si>
  <si>
    <t>Dr. Schafer</t>
  </si>
  <si>
    <t>Hitachi</t>
  </si>
  <si>
    <t>HD44780U</t>
  </si>
  <si>
    <t>IC1</t>
  </si>
  <si>
    <t>off board</t>
  </si>
  <si>
    <t>IC4</t>
  </si>
  <si>
    <t>http://search.digikey.com/scripts/DkSearch/dksus.dll?Detail?name=541-22KACT-ND</t>
  </si>
  <si>
    <t>CRCW080522K0JNEA</t>
  </si>
  <si>
    <t>22 kohm 0805 Resistor</t>
  </si>
  <si>
    <t>68 kohm 0805 Resistor</t>
  </si>
  <si>
    <t>541-68KACT-ND</t>
  </si>
  <si>
    <t>http://search.digikey.com/scripts/DkSearch/dksus.dll?Detail?name=541-66KACT-ND</t>
  </si>
  <si>
    <t>CRCW080568K0JNEA</t>
  </si>
  <si>
    <t>100 kohm 0805 Resistor</t>
  </si>
  <si>
    <t>http://search.digikey.com/scripts/DkSearch/dksus.dll?Detail?name=541-100KACT-ND</t>
  </si>
  <si>
    <t>CRCW0805100KJNEA</t>
  </si>
  <si>
    <t>RESET</t>
  </si>
  <si>
    <t>Reset Switch</t>
  </si>
  <si>
    <t>POWER, LED2</t>
  </si>
  <si>
    <t>off board</t>
  </si>
  <si>
    <t>Microchip</t>
  </si>
  <si>
    <t>IC3</t>
  </si>
  <si>
    <t>MAX712CSE+-ND</t>
  </si>
  <si>
    <t>http://www.digikey.com/scripts/DkSearch/dksus.dll?Detail&amp;name=MAX712CSE%2B-ND</t>
  </si>
  <si>
    <t>Maxim Integrated Products</t>
  </si>
  <si>
    <t>MAX712CSE+</t>
  </si>
  <si>
    <t>IC5</t>
  </si>
  <si>
    <t>Microcontroller</t>
  </si>
  <si>
    <t>Microchip</t>
  </si>
  <si>
    <t>PIC18F4525-I/PT</t>
  </si>
  <si>
    <t>http://www.microchipdirect.com/ProductSearch.aspx?Keywords=PIC18F4525</t>
  </si>
  <si>
    <t>Microchip Direct</t>
  </si>
  <si>
    <t>Zigbee Daughter Board</t>
  </si>
  <si>
    <t>Temperature Sensor</t>
  </si>
  <si>
    <t>PIR Sensor</t>
  </si>
  <si>
    <t>USB to Serial UART</t>
  </si>
  <si>
    <t>Voltage Regulator</t>
  </si>
  <si>
    <t>LCD</t>
  </si>
  <si>
    <t>LED's (directional indicator)</t>
  </si>
  <si>
    <t>Atmel</t>
  </si>
  <si>
    <t>AT86RF231</t>
  </si>
  <si>
    <t>Digikey</t>
  </si>
  <si>
    <t>AT86RF231-ZU-ND</t>
  </si>
  <si>
    <t>CRCW0805400RJNEA</t>
  </si>
  <si>
    <t>Digikey</t>
  </si>
  <si>
    <t>NDS355NTR-ND</t>
  </si>
  <si>
    <t>http://search.digikey.com/scripts/DkSearch/dksus.dll?Detail?name=NDS355NTR-ND</t>
  </si>
  <si>
    <t>Fairchild Semiconducto</t>
  </si>
  <si>
    <t>NDS355N</t>
  </si>
  <si>
    <t>Q5, Q6</t>
  </si>
  <si>
    <t>Diode Schottky 1A 20V SOD-123</t>
  </si>
  <si>
    <t>568-4112-2-ND</t>
  </si>
  <si>
    <t>http://search.digikey.com/scripts/DkSearch/dksus.dll?Detail?name=568-4112-2-ND</t>
  </si>
  <si>
    <t>NXP Semiconductors</t>
  </si>
  <si>
    <t>PMEG2010AEH T/R</t>
  </si>
  <si>
    <t>http://search.digikey.com/scripts/DkSearch/dksus.dll?Detail?name=541-270ACT-ND</t>
  </si>
  <si>
    <t>CRCW0805270RJNEA</t>
  </si>
  <si>
    <t>541-330ACT-ND</t>
  </si>
  <si>
    <t>http://search.digikey.com/scripts/DkSearch/dksus.dll?Detail?name=541-330ACT-ND</t>
  </si>
  <si>
    <t>CRCW0805330RJNEA</t>
  </si>
  <si>
    <t>541-1.0KACT-ND</t>
  </si>
  <si>
    <t>http://search.digikey.com/scripts/DkSearch/dksus.dll?Detail?name=541-1.0KACT-ND</t>
  </si>
  <si>
    <t>DC-DC Converter</t>
  </si>
  <si>
    <t>MCP1252-33X50I/MS-ND</t>
  </si>
  <si>
    <t>http://search.digikey.com/scripts/DkSearch/dksus.dll?Detail?name=MCP1252-33X501/MS-ND</t>
  </si>
  <si>
    <t>MCP1252-33X50I/MS</t>
  </si>
  <si>
    <t>IC6</t>
  </si>
  <si>
    <t>IC8</t>
  </si>
  <si>
    <t>Power Switch Batt/Wall</t>
  </si>
  <si>
    <t>POWERSWITCH</t>
  </si>
  <si>
    <t>TC72-3.3MUA</t>
  </si>
  <si>
    <t>http://search.digikey.com/scripts/DkSearch/dksus.dll?Detail?name=TC72-3.3MUA-ND</t>
  </si>
  <si>
    <t>IC2</t>
  </si>
  <si>
    <t>X1</t>
  </si>
  <si>
    <t>LP2950CDT-3.3-ND</t>
  </si>
  <si>
    <t>http://search.digikey.com/scripts/DkSearch/dksus.dll?Detail?name=LP2950CDT-3.3-ND</t>
  </si>
  <si>
    <t>National Semiconductor</t>
  </si>
  <si>
    <t>LP2950CDT-3.3/NOPB</t>
  </si>
  <si>
    <t>32.768kHz Crystal Oscillator</t>
  </si>
  <si>
    <t>Digikey</t>
  </si>
  <si>
    <t>SER2417TR-ND</t>
  </si>
  <si>
    <t>http://www.digikey.com/scripts/DkSearch/dksus.dll?Detail&amp;name=SER2417TR-ND</t>
  </si>
  <si>
    <t>Epson Toyocom Corporation</t>
  </si>
  <si>
    <t>MC-306 32.768K-E3:ROHS</t>
  </si>
  <si>
    <t>Q4</t>
  </si>
  <si>
    <t>2N6107GOS-ND</t>
  </si>
  <si>
    <t>C17, C21</t>
  </si>
  <si>
    <t>Jumpers 1x5</t>
  </si>
  <si>
    <t>Jumpers 2x10</t>
  </si>
  <si>
    <t>PORTE</t>
  </si>
  <si>
    <t>WIRINGHARNESS</t>
  </si>
  <si>
    <t>R2</t>
  </si>
  <si>
    <t>270 ohm 0805 Resistor</t>
  </si>
  <si>
    <t>330 ohm 0805 Resistor</t>
  </si>
  <si>
    <t>1 kohm 0805 Resistor</t>
  </si>
  <si>
    <t>2.2 kohm 0805 Resistor</t>
  </si>
  <si>
    <t>R4, R5, R6</t>
  </si>
  <si>
    <t>R8</t>
  </si>
  <si>
    <t>300 ohm 0805 Resistor</t>
  </si>
  <si>
    <t>541-300ACT-ND</t>
  </si>
  <si>
    <t>http://search.digikey.com/scripts/DkSearch/dksus.dll?Detail?name=541-300ACT-ND</t>
  </si>
  <si>
    <t>CRCW0805300RJNEA</t>
  </si>
  <si>
    <t>http://search.digikey.com/scripts/DkSearch/dksus.dll?Detail?name=541-400ACT-ND</t>
  </si>
  <si>
    <t>OUTLET_PWR</t>
  </si>
  <si>
    <t>541-2.2KACT-ND</t>
  </si>
  <si>
    <t>CRCW08052K20JNEA</t>
  </si>
  <si>
    <t>http://search.digikey.com/scripts/DkSearch/dksus.dll?Detail?name=541-2.2KACT-ND</t>
  </si>
  <si>
    <t>Mouser</t>
  </si>
  <si>
    <t>555-28027</t>
  </si>
  <si>
    <t>http://mouser.com/Search/ProductDetail.aspx?qs=%252bOsorUj7CR5M4nD56biVIw%3d%3d</t>
  </si>
  <si>
    <t>Parallax</t>
  </si>
  <si>
    <t>ON Semiconductor</t>
  </si>
  <si>
    <t>2N6107G</t>
  </si>
  <si>
    <t>Q1</t>
  </si>
  <si>
    <t>http://search.digikey.com/scripts/DkSearch/dksus.dll?Detail&amp;name=CSRN10.4FICT-ND</t>
  </si>
  <si>
    <t>CSRN10.4FICT-ND</t>
  </si>
  <si>
    <t>CSRN 1 0.4 1% I</t>
  </si>
  <si>
    <t>http://www.digikey.com/scripts/DkSearch/dksus.dll?Detail&amp;name=2N6107GOS-ND</t>
  </si>
  <si>
    <t>Have Now</t>
  </si>
  <si>
    <t>One Board Quantity</t>
  </si>
  <si>
    <t>Minimum Needed</t>
  </si>
  <si>
    <t>One Board Cost</t>
  </si>
  <si>
    <t>Need Cost</t>
  </si>
  <si>
    <t>R13, R15</t>
  </si>
  <si>
    <t>0.4 ohm 0805 Resistor</t>
  </si>
  <si>
    <t>Stackpole Electronics Inc.</t>
  </si>
  <si>
    <t>R17</t>
  </si>
  <si>
    <t>150 ohm 0805 Resistor</t>
  </si>
  <si>
    <t>541-150ACT-ND</t>
  </si>
  <si>
    <t>http://search.digikey.com/scripts/DkSearch/dksus.dll?Detail?name=541-150ACT-ND</t>
  </si>
  <si>
    <t>CRCW0805150RJNEA</t>
  </si>
  <si>
    <t>R20</t>
  </si>
  <si>
    <t>R9</t>
  </si>
  <si>
    <t>R10</t>
  </si>
  <si>
    <t>4.7 kohm 0805 Resistor</t>
  </si>
  <si>
    <t>541-4.7KACT-ND</t>
  </si>
  <si>
    <t>http://search.digikey.com/scripts/DkSearch/dksus.dll?Detail?name=541-4.7KACT-ND</t>
  </si>
  <si>
    <t>CRCW08054K70JNEA</t>
  </si>
  <si>
    <t>R3</t>
  </si>
  <si>
    <t>R7</t>
  </si>
  <si>
    <t>R16</t>
  </si>
  <si>
    <t>R19</t>
  </si>
  <si>
    <t>10 kohm 0805 Resistor</t>
  </si>
  <si>
    <t>541-10KACT-ND</t>
  </si>
  <si>
    <t>http://search.digikey.com/scripts/DkSearch/dksus.dll?Detail?name=541-10KACT-ND</t>
  </si>
  <si>
    <t>CRCW080510K0JNEA</t>
  </si>
  <si>
    <t>541-22KACT-ND</t>
  </si>
  <si>
    <t>DS1391U-3+</t>
  </si>
  <si>
    <t>DS1391U-3+-ND</t>
  </si>
  <si>
    <t>http://www.digikey.com/scripts/DkSearch/dksus.dll?Detail&amp;name=DS1391U-3%2B-ND</t>
  </si>
  <si>
    <t>Dallas Semiconductor</t>
  </si>
  <si>
    <t>IC7</t>
  </si>
  <si>
    <t>D1, D2</t>
  </si>
  <si>
    <t>ZIG</t>
  </si>
  <si>
    <t>Q2</t>
  </si>
  <si>
    <t>Q3</t>
  </si>
  <si>
    <t>GreenHouse</t>
  </si>
  <si>
    <t>4 AA Battery Holder</t>
  </si>
  <si>
    <t>2477K-ND</t>
  </si>
  <si>
    <t>http://search.digikey.com/scripts/DkSearch/dksus.dll?Detail?name=2477K-ND</t>
  </si>
  <si>
    <t>Keystone Electronics</t>
  </si>
  <si>
    <t>B1</t>
  </si>
  <si>
    <t>http://www.digikey.com/scripts/us/dksus.dll?Detail?name=AT86RF231-ZU-ND</t>
  </si>
  <si>
    <t>PJ-102AH</t>
  </si>
  <si>
    <t>CP-102AH-ND</t>
  </si>
  <si>
    <t>http://search.digikey.com/scripts/DkSearch/dksus.dll?Detail?name=CP-102AH-ND</t>
  </si>
  <si>
    <t>CUI Inc.</t>
  </si>
  <si>
    <t>Dr. Schafer</t>
  </si>
  <si>
    <t>Digikey</t>
  </si>
  <si>
    <t>541-100ACT-ND</t>
  </si>
  <si>
    <t>http://search.digikey.com/scripts/DkSearch/dksus.dll?Detail?name=541-100ACT-ND</t>
  </si>
  <si>
    <t>Vishay/Dale</t>
  </si>
  <si>
    <t>CRCW0805100RJNEA</t>
  </si>
  <si>
    <t>541-270ACT-ND</t>
  </si>
  <si>
    <t>25LC640A-I/SN</t>
  </si>
  <si>
    <t>25LC640A-I/SN-ND</t>
  </si>
  <si>
    <t>http://search.digikey.com/scripts/DkSearch/dksus.dll?Detail&amp;name=25LC640A-I/SN-ND</t>
  </si>
  <si>
    <t>Red type = Dr. Schafer has in stock</t>
  </si>
  <si>
    <t>Green type = enough on order</t>
  </si>
  <si>
    <t>Yellow = need to order/update</t>
  </si>
  <si>
    <t>160-1620-ND</t>
  </si>
  <si>
    <t>http://search.digikey.com/scripts/DkSearch/dksus.dll?Detail&amp;name=160-1620-ND</t>
  </si>
  <si>
    <t>Lite-On Inc</t>
  </si>
  <si>
    <t>LTL5V3SRK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</si>
</sst>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0"/>
    </font>
    <font>
      <u val="single"/>
      <sz val="10"/>
      <color indexed="61"/>
      <name val="Arial"/>
      <family val="0"/>
    </font>
    <font>
      <sz val="10"/>
      <color indexed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164" fontId="6" fillId="0" borderId="1" xfId="20" applyNumberFormat="1" applyBorder="1" applyAlignment="1" applyProtection="1">
      <alignment/>
      <protection/>
    </xf>
    <xf numFmtId="0" fontId="6" fillId="0" borderId="1" xfId="20" applyBorder="1" applyAlignment="1" applyProtection="1">
      <alignment/>
      <protection/>
    </xf>
    <xf numFmtId="164" fontId="6" fillId="0" borderId="1" xfId="20" applyNumberFormat="1" applyFont="1" applyBorder="1" applyAlignment="1" applyProtection="1">
      <alignment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6" fillId="0" borderId="0" xfId="20" applyNumberFormat="1" applyBorder="1" applyAlignment="1" applyProtection="1">
      <alignment/>
      <protection/>
    </xf>
    <xf numFmtId="43" fontId="0" fillId="0" borderId="1" xfId="15" applyFont="1" applyFill="1" applyBorder="1" applyAlignment="1">
      <alignment/>
    </xf>
    <xf numFmtId="164" fontId="5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6" fillId="3" borderId="1" xfId="20" applyNumberFormat="1" applyFill="1" applyBorder="1" applyAlignment="1" applyProtection="1">
      <alignment/>
      <protection/>
    </xf>
    <xf numFmtId="0" fontId="0" fillId="3" borderId="0" xfId="0" applyFill="1" applyAlignment="1">
      <alignment/>
    </xf>
    <xf numFmtId="164" fontId="6" fillId="3" borderId="1" xfId="20" applyNumberFormat="1" applyFont="1" applyFill="1" applyBorder="1" applyAlignment="1" applyProtection="1">
      <alignment/>
      <protection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6" fillId="0" borderId="1" xfId="2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igikey.com/scripts/DkSearch/dksus.dll?Detail&amp;name=399-1167-1-ND" TargetMode="External" /><Relationship Id="rId2" Type="http://schemas.openxmlformats.org/officeDocument/2006/relationships/hyperlink" Target="http://search.digikey.com/scripts/DkSearch/dksus.dll?Detail?name=399-4925-1-ND" TargetMode="External" /><Relationship Id="rId3" Type="http://schemas.openxmlformats.org/officeDocument/2006/relationships/hyperlink" Target="http://search.digikey.com/scripts/DkSearch/dksus.dll?Detail?name=399-1158-1-ND" TargetMode="External" /><Relationship Id="rId4" Type="http://schemas.openxmlformats.org/officeDocument/2006/relationships/hyperlink" Target="http://search.digikey.com/scripts/DkSearch/dksus.dll?Detail?name=399-1172-1-ND" TargetMode="External" /><Relationship Id="rId5" Type="http://schemas.openxmlformats.org/officeDocument/2006/relationships/hyperlink" Target="http://search.digikey.com/scripts/DkSearch/dksus.dll?Detail?name=240-2389-1-ND" TargetMode="External" /><Relationship Id="rId6" Type="http://schemas.openxmlformats.org/officeDocument/2006/relationships/hyperlink" Target="http://search.digikey.com/scripts/DkSearch/dksus.dll?Detail?name=CP-102AH-ND" TargetMode="External" /><Relationship Id="rId7" Type="http://schemas.openxmlformats.org/officeDocument/2006/relationships/hyperlink" Target="http://search.digikey.com/scripts/DkSearch/dksus.dll?Detail?name=490-4717-1-ND" TargetMode="External" /><Relationship Id="rId8" Type="http://schemas.openxmlformats.org/officeDocument/2006/relationships/hyperlink" Target="http://search.digikey.com/scripts/DkSearch/dksus.dll?Detail?name=541-300ACT-ND" TargetMode="External" /><Relationship Id="rId9" Type="http://schemas.openxmlformats.org/officeDocument/2006/relationships/hyperlink" Target="http://search.digikey.com/scripts/DkSearch/dksus.dll?Detail?name=541-150ACT-ND" TargetMode="External" /><Relationship Id="rId10" Type="http://schemas.openxmlformats.org/officeDocument/2006/relationships/hyperlink" Target="http://search.digikey.com/scripts/DkSearch/dksus.dll?Detail?name=541-4.7KACT-ND" TargetMode="External" /><Relationship Id="rId11" Type="http://schemas.openxmlformats.org/officeDocument/2006/relationships/hyperlink" Target="http://search.digikey.com/scripts/DkSearch/dksus.dll?Detail?name=541-10KACT-ND" TargetMode="External" /><Relationship Id="rId12" Type="http://schemas.openxmlformats.org/officeDocument/2006/relationships/hyperlink" Target="http://search.digikey.com/scripts/DkSearch/dksus.dll?Detail?name=541-22KACT-ND" TargetMode="External" /><Relationship Id="rId13" Type="http://schemas.openxmlformats.org/officeDocument/2006/relationships/hyperlink" Target="http://search.digikey.com/scripts/DkSearch/dksus.dll?Detail?name=541-66KACT-ND" TargetMode="External" /><Relationship Id="rId14" Type="http://schemas.openxmlformats.org/officeDocument/2006/relationships/hyperlink" Target="http://search.digikey.com/scripts/DkSearch/dksus.dll?Detail?name=541-100KACT-ND" TargetMode="External" /><Relationship Id="rId15" Type="http://schemas.openxmlformats.org/officeDocument/2006/relationships/hyperlink" Target="http://search.digikey.com/scripts/DkSearch/dksus.dll?Detail?name=568-4112-2-ND" TargetMode="External" /><Relationship Id="rId16" Type="http://schemas.openxmlformats.org/officeDocument/2006/relationships/hyperlink" Target="http://search.digikey.com/scripts/DkSearch/dksus.dll?Detail?name=MCP1252-33X501/MS-ND" TargetMode="External" /><Relationship Id="rId17" Type="http://schemas.openxmlformats.org/officeDocument/2006/relationships/hyperlink" Target="http://search.digikey.com/scripts/DkSearch/dksus.dll?Detail?name=TC72-3.3MUA-ND" TargetMode="External" /><Relationship Id="rId18" Type="http://schemas.openxmlformats.org/officeDocument/2006/relationships/hyperlink" Target="http://search.digikey.com/scripts/DkSearch/dksus.dll?Detail?name=LP2950CDT-3.3GOS-ND" TargetMode="External" /><Relationship Id="rId19" Type="http://schemas.openxmlformats.org/officeDocument/2006/relationships/hyperlink" Target="http://search.digikey.com/scripts/DkSearch/dksus.dll?Detail?name=BH401-ND" TargetMode="External" /><Relationship Id="rId20" Type="http://schemas.openxmlformats.org/officeDocument/2006/relationships/hyperlink" Target="http://search.digikey.com/scripts/DkSearch/dksus.dll?Detail?name=P031-ND" TargetMode="External" /><Relationship Id="rId21" Type="http://schemas.openxmlformats.org/officeDocument/2006/relationships/hyperlink" Target="http://search.digikey.com/scripts/DkSearch/dksus.dll?Detail?name=541-400ACT-ND" TargetMode="External" /><Relationship Id="rId22" Type="http://schemas.openxmlformats.org/officeDocument/2006/relationships/hyperlink" Target="http://search.digikey.com/scripts/DkSearch/dksus.dll?Detail?name=NDS355NTR-ND" TargetMode="External" /><Relationship Id="rId23" Type="http://schemas.openxmlformats.org/officeDocument/2006/relationships/hyperlink" Target="http://search.digikey.com/scripts/DkSearch/dksus.dll?Detail?name=EG1903-ND" TargetMode="External" /><Relationship Id="rId24" Type="http://schemas.openxmlformats.org/officeDocument/2006/relationships/hyperlink" Target="http://search.digikey.com/scripts/DkSearch/dksus.dll?Detail?name=2477K-ND" TargetMode="External" /><Relationship Id="rId25" Type="http://schemas.openxmlformats.org/officeDocument/2006/relationships/hyperlink" Target="http://search.digikey.com/scripts/DkSearch/dksus.dll?Detail?name=AE9925-ND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2.00390625" style="0" bestFit="1" customWidth="1"/>
    <col min="2" max="2" width="29.140625" style="0" bestFit="1" customWidth="1"/>
    <col min="3" max="3" width="15.8515625" style="0" bestFit="1" customWidth="1"/>
    <col min="4" max="4" width="22.140625" style="0" bestFit="1" customWidth="1"/>
    <col min="5" max="5" width="19.140625" style="0" bestFit="1" customWidth="1"/>
    <col min="6" max="6" width="17.28125" style="0" bestFit="1" customWidth="1"/>
    <col min="7" max="7" width="10.140625" style="0" bestFit="1" customWidth="1"/>
    <col min="8" max="8" width="14.7109375" style="0" bestFit="1" customWidth="1"/>
    <col min="9" max="9" width="13.8515625" style="0" bestFit="1" customWidth="1"/>
    <col min="10" max="10" width="10.421875" style="2" bestFit="1" customWidth="1"/>
    <col min="11" max="11" width="15.28125" style="2" bestFit="1" customWidth="1"/>
    <col min="12" max="12" width="10.140625" style="1" bestFit="1" customWidth="1"/>
    <col min="13" max="13" width="81.00390625" style="1" bestFit="1" customWidth="1"/>
    <col min="14" max="14" width="29.7109375" style="0" bestFit="1" customWidth="1"/>
    <col min="15" max="15" width="25.140625" style="0" bestFit="1" customWidth="1"/>
    <col min="16" max="16" width="42.8515625" style="0" bestFit="1" customWidth="1"/>
    <col min="17" max="16384" width="11.421875" style="0" customWidth="1"/>
  </cols>
  <sheetData>
    <row r="1" spans="1:19" ht="12.75">
      <c r="A1" s="4" t="s">
        <v>56</v>
      </c>
      <c r="B1" s="4" t="s">
        <v>57</v>
      </c>
      <c r="C1" s="4" t="s">
        <v>27</v>
      </c>
      <c r="D1" s="4" t="s">
        <v>23</v>
      </c>
      <c r="E1" s="4" t="s">
        <v>224</v>
      </c>
      <c r="F1" s="4" t="s">
        <v>225</v>
      </c>
      <c r="G1" s="4" t="s">
        <v>223</v>
      </c>
      <c r="H1" s="4" t="s">
        <v>11</v>
      </c>
      <c r="I1" s="4" t="s">
        <v>10</v>
      </c>
      <c r="J1" s="5" t="s">
        <v>58</v>
      </c>
      <c r="K1" s="6" t="s">
        <v>226</v>
      </c>
      <c r="L1" s="24" t="s">
        <v>227</v>
      </c>
      <c r="M1" s="6" t="s">
        <v>28</v>
      </c>
      <c r="N1" s="4" t="s">
        <v>26</v>
      </c>
      <c r="O1" s="4" t="s">
        <v>24</v>
      </c>
      <c r="P1" s="4" t="s">
        <v>59</v>
      </c>
      <c r="Q1" s="11"/>
      <c r="R1" s="11"/>
      <c r="S1" s="11"/>
    </row>
    <row r="2" spans="1:19" ht="12.75">
      <c r="A2" s="7" t="s">
        <v>29</v>
      </c>
      <c r="B2" s="26" t="s">
        <v>60</v>
      </c>
      <c r="C2" s="8" t="s">
        <v>30</v>
      </c>
      <c r="D2" s="7" t="s">
        <v>62</v>
      </c>
      <c r="E2" s="7">
        <v>10</v>
      </c>
      <c r="F2" s="7">
        <f>5*E2</f>
        <v>50</v>
      </c>
      <c r="G2" s="7">
        <v>0</v>
      </c>
      <c r="H2" s="7">
        <f>F2-G2</f>
        <v>50</v>
      </c>
      <c r="I2" s="7">
        <v>0</v>
      </c>
      <c r="J2" s="9">
        <v>0.083</v>
      </c>
      <c r="K2" s="10">
        <f aca="true" t="shared" si="0" ref="K2:K33">E2*J2</f>
        <v>0.8300000000000001</v>
      </c>
      <c r="L2" s="10">
        <f>H2*J2</f>
        <v>4.15</v>
      </c>
      <c r="M2" s="14" t="s">
        <v>63</v>
      </c>
      <c r="N2" s="7" t="s">
        <v>31</v>
      </c>
      <c r="O2" s="8" t="s">
        <v>64</v>
      </c>
      <c r="P2" s="23" t="s">
        <v>76</v>
      </c>
      <c r="Q2" s="11"/>
      <c r="R2" s="11"/>
      <c r="S2" s="11"/>
    </row>
    <row r="3" spans="1:16" ht="12.75">
      <c r="A3" s="7" t="s">
        <v>29</v>
      </c>
      <c r="B3" s="26" t="s">
        <v>98</v>
      </c>
      <c r="C3" s="7" t="s">
        <v>32</v>
      </c>
      <c r="D3" s="7" t="s">
        <v>51</v>
      </c>
      <c r="E3" s="7">
        <v>7</v>
      </c>
      <c r="F3" s="7">
        <f aca="true" t="shared" si="1" ref="F3:F37">5*E3</f>
        <v>35</v>
      </c>
      <c r="G3" s="7">
        <v>0</v>
      </c>
      <c r="H3" s="7">
        <f aca="true" t="shared" si="2" ref="H3:H52">F3-G3</f>
        <v>35</v>
      </c>
      <c r="I3" s="7">
        <v>0</v>
      </c>
      <c r="J3" s="9">
        <v>0.27</v>
      </c>
      <c r="K3" s="10">
        <f t="shared" si="0"/>
        <v>1.8900000000000001</v>
      </c>
      <c r="L3" s="10">
        <f aca="true" t="shared" si="3" ref="L3:L52">H3*J3</f>
        <v>9.450000000000001</v>
      </c>
      <c r="M3" s="14" t="s">
        <v>35</v>
      </c>
      <c r="N3" s="7" t="s">
        <v>31</v>
      </c>
      <c r="O3" s="8" t="s">
        <v>34</v>
      </c>
      <c r="P3" s="12" t="s">
        <v>61</v>
      </c>
    </row>
    <row r="4" spans="1:16" ht="12.75">
      <c r="A4" s="7" t="s">
        <v>29</v>
      </c>
      <c r="B4" s="26" t="s">
        <v>65</v>
      </c>
      <c r="C4" s="7" t="s">
        <v>32</v>
      </c>
      <c r="D4" s="7" t="s">
        <v>66</v>
      </c>
      <c r="E4" s="7">
        <v>2</v>
      </c>
      <c r="F4" s="7">
        <f t="shared" si="1"/>
        <v>10</v>
      </c>
      <c r="G4" s="7">
        <v>0</v>
      </c>
      <c r="H4" s="7">
        <f t="shared" si="2"/>
        <v>10</v>
      </c>
      <c r="I4" s="7">
        <v>0</v>
      </c>
      <c r="J4" s="9">
        <v>0.033</v>
      </c>
      <c r="K4" s="10">
        <f t="shared" si="0"/>
        <v>0.066</v>
      </c>
      <c r="L4" s="10">
        <f t="shared" si="3"/>
        <v>0.33</v>
      </c>
      <c r="M4" s="14" t="s">
        <v>67</v>
      </c>
      <c r="N4" s="7" t="s">
        <v>31</v>
      </c>
      <c r="O4" s="8" t="s">
        <v>68</v>
      </c>
      <c r="P4" s="12" t="s">
        <v>69</v>
      </c>
    </row>
    <row r="5" spans="1:16" ht="12.75">
      <c r="A5" s="7" t="s">
        <v>29</v>
      </c>
      <c r="B5" s="26" t="s">
        <v>70</v>
      </c>
      <c r="C5" s="7" t="s">
        <v>32</v>
      </c>
      <c r="D5" s="7" t="s">
        <v>71</v>
      </c>
      <c r="E5" s="7">
        <v>2</v>
      </c>
      <c r="F5" s="7">
        <f t="shared" si="1"/>
        <v>10</v>
      </c>
      <c r="G5" s="7">
        <v>0</v>
      </c>
      <c r="H5" s="7">
        <f t="shared" si="2"/>
        <v>10</v>
      </c>
      <c r="I5" s="7">
        <v>0</v>
      </c>
      <c r="J5" s="9">
        <v>0.121</v>
      </c>
      <c r="K5" s="10">
        <f t="shared" si="0"/>
        <v>0.242</v>
      </c>
      <c r="L5" s="10">
        <f t="shared" si="3"/>
        <v>1.21</v>
      </c>
      <c r="M5" s="14" t="s">
        <v>72</v>
      </c>
      <c r="N5" s="7" t="s">
        <v>31</v>
      </c>
      <c r="O5" s="8" t="s">
        <v>73</v>
      </c>
      <c r="P5" s="12" t="s">
        <v>191</v>
      </c>
    </row>
    <row r="6" spans="1:16" ht="12.75">
      <c r="A6" s="7" t="s">
        <v>29</v>
      </c>
      <c r="B6" s="26" t="s">
        <v>99</v>
      </c>
      <c r="C6" s="7" t="s">
        <v>33</v>
      </c>
      <c r="D6" s="7" t="s">
        <v>52</v>
      </c>
      <c r="E6" s="7">
        <v>1</v>
      </c>
      <c r="F6" s="7">
        <f t="shared" si="1"/>
        <v>5</v>
      </c>
      <c r="G6" s="7">
        <v>0</v>
      </c>
      <c r="H6" s="7">
        <f t="shared" si="2"/>
        <v>5</v>
      </c>
      <c r="I6" s="7">
        <v>0</v>
      </c>
      <c r="J6" s="9">
        <v>0.091</v>
      </c>
      <c r="K6" s="10">
        <f t="shared" si="0"/>
        <v>0.091</v>
      </c>
      <c r="L6" s="10">
        <f t="shared" si="3"/>
        <v>0.45499999999999996</v>
      </c>
      <c r="M6" s="14" t="s">
        <v>37</v>
      </c>
      <c r="N6" s="7" t="s">
        <v>36</v>
      </c>
      <c r="O6" s="8" t="s">
        <v>38</v>
      </c>
      <c r="P6" s="12" t="s">
        <v>259</v>
      </c>
    </row>
    <row r="7" spans="1:16" ht="12.75">
      <c r="A7" s="7" t="s">
        <v>29</v>
      </c>
      <c r="B7" s="26" t="s">
        <v>0</v>
      </c>
      <c r="C7" s="7" t="s">
        <v>33</v>
      </c>
      <c r="D7" s="7" t="s">
        <v>269</v>
      </c>
      <c r="E7" s="7">
        <v>1</v>
      </c>
      <c r="F7" s="7">
        <f t="shared" si="1"/>
        <v>5</v>
      </c>
      <c r="G7" s="7">
        <v>0</v>
      </c>
      <c r="H7" s="7">
        <f t="shared" si="2"/>
        <v>5</v>
      </c>
      <c r="I7" s="7">
        <v>0</v>
      </c>
      <c r="J7" s="9">
        <v>0.42</v>
      </c>
      <c r="K7" s="10">
        <f t="shared" si="0"/>
        <v>0.42</v>
      </c>
      <c r="L7" s="10">
        <f t="shared" si="3"/>
        <v>2.1</v>
      </c>
      <c r="M7" s="14" t="s">
        <v>270</v>
      </c>
      <c r="N7" s="7" t="s">
        <v>271</v>
      </c>
      <c r="O7" s="8" t="s">
        <v>268</v>
      </c>
      <c r="P7" s="12" t="s">
        <v>208</v>
      </c>
    </row>
    <row r="8" spans="1:16" ht="12.75">
      <c r="A8" s="7" t="s">
        <v>29</v>
      </c>
      <c r="B8" s="17" t="s">
        <v>183</v>
      </c>
      <c r="C8" s="7" t="s">
        <v>184</v>
      </c>
      <c r="D8" s="7" t="s">
        <v>185</v>
      </c>
      <c r="E8" s="7">
        <v>1</v>
      </c>
      <c r="F8" s="7">
        <f t="shared" si="1"/>
        <v>5</v>
      </c>
      <c r="G8" s="7">
        <v>5</v>
      </c>
      <c r="H8" s="7">
        <v>0</v>
      </c>
      <c r="I8" s="7">
        <v>0</v>
      </c>
      <c r="J8" s="9">
        <v>0.467</v>
      </c>
      <c r="K8" s="10">
        <f t="shared" si="0"/>
        <v>0.467</v>
      </c>
      <c r="L8" s="10">
        <f t="shared" si="3"/>
        <v>0</v>
      </c>
      <c r="M8" s="14" t="s">
        <v>186</v>
      </c>
      <c r="N8" s="7" t="s">
        <v>187</v>
      </c>
      <c r="O8" s="8" t="s">
        <v>188</v>
      </c>
      <c r="P8" s="12" t="s">
        <v>189</v>
      </c>
    </row>
    <row r="9" spans="1:16" ht="12.75">
      <c r="A9" s="7" t="s">
        <v>29</v>
      </c>
      <c r="B9" s="26" t="s">
        <v>1</v>
      </c>
      <c r="C9" s="7" t="s">
        <v>33</v>
      </c>
      <c r="D9" s="7" t="s">
        <v>50</v>
      </c>
      <c r="E9" s="7">
        <v>1</v>
      </c>
      <c r="F9" s="7">
        <f t="shared" si="1"/>
        <v>5</v>
      </c>
      <c r="G9" s="7">
        <v>0</v>
      </c>
      <c r="H9" s="7">
        <f t="shared" si="2"/>
        <v>5</v>
      </c>
      <c r="I9" s="7">
        <v>0</v>
      </c>
      <c r="J9" s="9">
        <v>0.75</v>
      </c>
      <c r="K9" s="10">
        <f t="shared" si="0"/>
        <v>0.75</v>
      </c>
      <c r="L9" s="10">
        <f t="shared" si="3"/>
        <v>3.75</v>
      </c>
      <c r="M9" s="14" t="s">
        <v>53</v>
      </c>
      <c r="N9" s="7" t="s">
        <v>54</v>
      </c>
      <c r="O9" s="8" t="s">
        <v>55</v>
      </c>
      <c r="P9" s="12" t="s">
        <v>260</v>
      </c>
    </row>
    <row r="10" spans="1:16" ht="12.75">
      <c r="A10" s="7" t="s">
        <v>29</v>
      </c>
      <c r="B10" s="26" t="s">
        <v>192</v>
      </c>
      <c r="C10" s="7" t="s">
        <v>272</v>
      </c>
      <c r="D10" s="7"/>
      <c r="E10" s="7">
        <v>1</v>
      </c>
      <c r="F10" s="7">
        <f t="shared" si="1"/>
        <v>5</v>
      </c>
      <c r="G10" s="7">
        <v>3</v>
      </c>
      <c r="H10" s="7">
        <f t="shared" si="2"/>
        <v>2</v>
      </c>
      <c r="I10" s="7">
        <v>0</v>
      </c>
      <c r="J10" s="9">
        <v>0</v>
      </c>
      <c r="K10" s="10">
        <f t="shared" si="0"/>
        <v>0</v>
      </c>
      <c r="L10" s="10">
        <f t="shared" si="3"/>
        <v>0</v>
      </c>
      <c r="M10" s="10"/>
      <c r="N10" s="7"/>
      <c r="O10" s="8"/>
      <c r="P10" s="12" t="s">
        <v>194</v>
      </c>
    </row>
    <row r="11" spans="1:16" ht="12.75">
      <c r="A11" s="7" t="s">
        <v>29</v>
      </c>
      <c r="B11" s="26" t="s">
        <v>193</v>
      </c>
      <c r="C11" s="7" t="s">
        <v>272</v>
      </c>
      <c r="D11" s="7"/>
      <c r="E11" s="7">
        <v>1</v>
      </c>
      <c r="F11" s="7">
        <f t="shared" si="1"/>
        <v>5</v>
      </c>
      <c r="G11" s="7">
        <v>0</v>
      </c>
      <c r="H11" s="7">
        <f t="shared" si="2"/>
        <v>5</v>
      </c>
      <c r="I11" s="7">
        <v>0</v>
      </c>
      <c r="J11" s="9">
        <v>0</v>
      </c>
      <c r="K11" s="10">
        <f t="shared" si="0"/>
        <v>0</v>
      </c>
      <c r="L11" s="10">
        <f t="shared" si="3"/>
        <v>0</v>
      </c>
      <c r="M11" s="10"/>
      <c r="N11" s="7"/>
      <c r="O11" s="8"/>
      <c r="P11" s="12" t="s">
        <v>195</v>
      </c>
    </row>
    <row r="12" spans="1:16" ht="12.75">
      <c r="A12" s="7" t="s">
        <v>29</v>
      </c>
      <c r="B12" s="26" t="s">
        <v>2</v>
      </c>
      <c r="C12" s="7" t="s">
        <v>272</v>
      </c>
      <c r="D12" s="7"/>
      <c r="E12" s="7">
        <v>1</v>
      </c>
      <c r="F12" s="7">
        <f t="shared" si="1"/>
        <v>5</v>
      </c>
      <c r="G12" s="7">
        <v>0</v>
      </c>
      <c r="H12" s="7">
        <f t="shared" si="2"/>
        <v>5</v>
      </c>
      <c r="I12" s="7">
        <v>0</v>
      </c>
      <c r="J12" s="9">
        <v>0</v>
      </c>
      <c r="K12" s="10">
        <f t="shared" si="0"/>
        <v>0</v>
      </c>
      <c r="L12" s="10">
        <f t="shared" si="3"/>
        <v>0</v>
      </c>
      <c r="M12" s="10"/>
      <c r="N12" s="7"/>
      <c r="O12" s="8"/>
      <c r="P12" s="12" t="s">
        <v>22</v>
      </c>
    </row>
    <row r="13" spans="1:16" ht="12.75">
      <c r="A13" s="7" t="s">
        <v>29</v>
      </c>
      <c r="B13" s="26" t="s">
        <v>3</v>
      </c>
      <c r="C13" s="7" t="s">
        <v>272</v>
      </c>
      <c r="D13" s="7"/>
      <c r="E13" s="7">
        <v>1</v>
      </c>
      <c r="F13" s="7">
        <f t="shared" si="1"/>
        <v>5</v>
      </c>
      <c r="G13" s="7">
        <v>0</v>
      </c>
      <c r="H13" s="7">
        <f t="shared" si="2"/>
        <v>5</v>
      </c>
      <c r="I13" s="7">
        <v>0</v>
      </c>
      <c r="J13" s="9">
        <v>1</v>
      </c>
      <c r="K13" s="10">
        <f t="shared" si="0"/>
        <v>1</v>
      </c>
      <c r="L13" s="10">
        <f t="shared" si="3"/>
        <v>5</v>
      </c>
      <c r="M13" s="10"/>
      <c r="N13" s="7"/>
      <c r="O13" s="8"/>
      <c r="P13" s="12" t="s">
        <v>91</v>
      </c>
    </row>
    <row r="14" spans="1:16" ht="12.75">
      <c r="A14" s="7" t="s">
        <v>29</v>
      </c>
      <c r="B14" s="26" t="s">
        <v>4</v>
      </c>
      <c r="C14" s="7" t="s">
        <v>272</v>
      </c>
      <c r="D14" s="7"/>
      <c r="E14" s="7">
        <v>4</v>
      </c>
      <c r="F14" s="7">
        <f t="shared" si="1"/>
        <v>20</v>
      </c>
      <c r="G14" s="7">
        <v>0</v>
      </c>
      <c r="H14" s="7">
        <f t="shared" si="2"/>
        <v>20</v>
      </c>
      <c r="I14" s="7">
        <v>0</v>
      </c>
      <c r="J14" s="9">
        <v>0</v>
      </c>
      <c r="K14" s="10">
        <f t="shared" si="0"/>
        <v>0</v>
      </c>
      <c r="L14" s="10">
        <f t="shared" si="3"/>
        <v>0</v>
      </c>
      <c r="M14" s="10"/>
      <c r="N14" s="7"/>
      <c r="O14" s="8"/>
      <c r="P14" s="12" t="s">
        <v>92</v>
      </c>
    </row>
    <row r="15" spans="1:16" ht="12.75">
      <c r="A15" s="7" t="s">
        <v>29</v>
      </c>
      <c r="B15" s="27" t="s">
        <v>229</v>
      </c>
      <c r="C15" s="7" t="s">
        <v>273</v>
      </c>
      <c r="D15" s="7" t="s">
        <v>220</v>
      </c>
      <c r="E15" s="7">
        <v>1</v>
      </c>
      <c r="F15" s="7">
        <f t="shared" si="1"/>
        <v>5</v>
      </c>
      <c r="G15" s="7">
        <v>0</v>
      </c>
      <c r="H15" s="7">
        <f t="shared" si="2"/>
        <v>5</v>
      </c>
      <c r="I15" s="7">
        <v>0</v>
      </c>
      <c r="J15" s="9">
        <v>0.82</v>
      </c>
      <c r="K15" s="10">
        <f t="shared" si="0"/>
        <v>0.82</v>
      </c>
      <c r="L15" s="10">
        <f t="shared" si="3"/>
        <v>4.1</v>
      </c>
      <c r="M15" s="14" t="s">
        <v>219</v>
      </c>
      <c r="N15" s="7" t="s">
        <v>230</v>
      </c>
      <c r="O15" s="7" t="s">
        <v>221</v>
      </c>
      <c r="P15" s="12" t="s">
        <v>231</v>
      </c>
    </row>
    <row r="16" spans="1:16" ht="12.75">
      <c r="A16" s="7" t="s">
        <v>29</v>
      </c>
      <c r="B16" s="26" t="s">
        <v>5</v>
      </c>
      <c r="C16" s="7" t="s">
        <v>273</v>
      </c>
      <c r="D16" s="7" t="s">
        <v>274</v>
      </c>
      <c r="E16" s="7">
        <v>1</v>
      </c>
      <c r="F16" s="7">
        <f t="shared" si="1"/>
        <v>5</v>
      </c>
      <c r="G16" s="7">
        <v>0</v>
      </c>
      <c r="H16" s="7">
        <f t="shared" si="2"/>
        <v>5</v>
      </c>
      <c r="I16" s="7">
        <v>0</v>
      </c>
      <c r="J16" s="9">
        <v>0.077</v>
      </c>
      <c r="K16" s="10">
        <f t="shared" si="0"/>
        <v>0.077</v>
      </c>
      <c r="L16" s="10">
        <f t="shared" si="3"/>
        <v>0.385</v>
      </c>
      <c r="M16" s="10" t="s">
        <v>275</v>
      </c>
      <c r="N16" s="7" t="s">
        <v>276</v>
      </c>
      <c r="O16" s="7" t="s">
        <v>277</v>
      </c>
      <c r="P16" s="12" t="s">
        <v>196</v>
      </c>
    </row>
    <row r="17" spans="1:16" ht="12.75">
      <c r="A17" s="7" t="s">
        <v>29</v>
      </c>
      <c r="B17" s="27" t="s">
        <v>232</v>
      </c>
      <c r="C17" s="7" t="s">
        <v>273</v>
      </c>
      <c r="D17" s="7" t="s">
        <v>233</v>
      </c>
      <c r="E17" s="7">
        <v>1</v>
      </c>
      <c r="F17" s="7">
        <f t="shared" si="1"/>
        <v>5</v>
      </c>
      <c r="G17" s="7">
        <v>0</v>
      </c>
      <c r="H17" s="7">
        <f t="shared" si="2"/>
        <v>5</v>
      </c>
      <c r="I17" s="7">
        <v>0</v>
      </c>
      <c r="J17" s="9">
        <v>0.077</v>
      </c>
      <c r="K17" s="10">
        <f t="shared" si="0"/>
        <v>0.077</v>
      </c>
      <c r="L17" s="10">
        <f t="shared" si="3"/>
        <v>0.385</v>
      </c>
      <c r="M17" s="14" t="s">
        <v>234</v>
      </c>
      <c r="N17" s="7" t="s">
        <v>276</v>
      </c>
      <c r="O17" s="7" t="s">
        <v>235</v>
      </c>
      <c r="P17" s="12" t="s">
        <v>236</v>
      </c>
    </row>
    <row r="18" spans="1:16" ht="12.75">
      <c r="A18" s="7" t="s">
        <v>29</v>
      </c>
      <c r="B18" s="17" t="s">
        <v>197</v>
      </c>
      <c r="C18" s="7" t="s">
        <v>273</v>
      </c>
      <c r="D18" s="7" t="s">
        <v>278</v>
      </c>
      <c r="E18" s="7">
        <v>3</v>
      </c>
      <c r="F18" s="7">
        <f t="shared" si="1"/>
        <v>15</v>
      </c>
      <c r="G18" s="7">
        <v>50</v>
      </c>
      <c r="H18" s="7">
        <v>0</v>
      </c>
      <c r="I18" s="7">
        <v>0</v>
      </c>
      <c r="J18" s="9">
        <v>0.077</v>
      </c>
      <c r="K18" s="10">
        <f t="shared" si="0"/>
        <v>0.23099999999999998</v>
      </c>
      <c r="L18" s="10">
        <f t="shared" si="3"/>
        <v>0</v>
      </c>
      <c r="M18" s="10" t="s">
        <v>160</v>
      </c>
      <c r="N18" s="7" t="s">
        <v>276</v>
      </c>
      <c r="O18" s="7" t="s">
        <v>161</v>
      </c>
      <c r="P18" s="12" t="s">
        <v>201</v>
      </c>
    </row>
    <row r="19" spans="1:16" ht="12.75">
      <c r="A19" s="7" t="s">
        <v>29</v>
      </c>
      <c r="B19" s="26" t="s">
        <v>203</v>
      </c>
      <c r="C19" s="7" t="s">
        <v>273</v>
      </c>
      <c r="D19" s="7" t="s">
        <v>204</v>
      </c>
      <c r="E19" s="7">
        <v>2</v>
      </c>
      <c r="F19" s="7">
        <f t="shared" si="1"/>
        <v>10</v>
      </c>
      <c r="G19" s="7">
        <v>0</v>
      </c>
      <c r="H19" s="7">
        <f t="shared" si="2"/>
        <v>10</v>
      </c>
      <c r="I19" s="7">
        <v>0</v>
      </c>
      <c r="J19" s="9">
        <v>0.077</v>
      </c>
      <c r="K19" s="10">
        <f t="shared" si="0"/>
        <v>0.154</v>
      </c>
      <c r="L19" s="10">
        <f t="shared" si="3"/>
        <v>0.77</v>
      </c>
      <c r="M19" s="14" t="s">
        <v>205</v>
      </c>
      <c r="N19" s="7" t="s">
        <v>276</v>
      </c>
      <c r="O19" s="7" t="s">
        <v>206</v>
      </c>
      <c r="P19" s="12" t="s">
        <v>228</v>
      </c>
    </row>
    <row r="20" spans="1:16" ht="12.75">
      <c r="A20" s="7" t="s">
        <v>29</v>
      </c>
      <c r="B20" s="17" t="s">
        <v>198</v>
      </c>
      <c r="C20" s="7" t="s">
        <v>273</v>
      </c>
      <c r="D20" s="7" t="s">
        <v>162</v>
      </c>
      <c r="E20" s="7">
        <v>1</v>
      </c>
      <c r="F20" s="7">
        <f t="shared" si="1"/>
        <v>5</v>
      </c>
      <c r="G20" s="7">
        <v>50</v>
      </c>
      <c r="H20" s="7">
        <v>0</v>
      </c>
      <c r="I20" s="7">
        <v>0</v>
      </c>
      <c r="J20" s="9">
        <v>0.077</v>
      </c>
      <c r="K20" s="10">
        <f t="shared" si="0"/>
        <v>0.077</v>
      </c>
      <c r="L20" s="10">
        <f t="shared" si="3"/>
        <v>0</v>
      </c>
      <c r="M20" s="10" t="s">
        <v>163</v>
      </c>
      <c r="N20" s="7" t="s">
        <v>276</v>
      </c>
      <c r="O20" s="7" t="s">
        <v>164</v>
      </c>
      <c r="P20" s="12" t="s">
        <v>202</v>
      </c>
    </row>
    <row r="21" spans="1:16" ht="12.75">
      <c r="A21" s="7" t="s">
        <v>29</v>
      </c>
      <c r="B21" s="17" t="s">
        <v>95</v>
      </c>
      <c r="C21" s="7" t="s">
        <v>273</v>
      </c>
      <c r="D21" s="7" t="s">
        <v>97</v>
      </c>
      <c r="E21" s="7">
        <v>1</v>
      </c>
      <c r="F21" s="7">
        <f t="shared" si="1"/>
        <v>5</v>
      </c>
      <c r="G21" s="7">
        <v>50</v>
      </c>
      <c r="H21" s="7">
        <v>0</v>
      </c>
      <c r="I21" s="7">
        <v>0</v>
      </c>
      <c r="J21" s="9">
        <v>0.077</v>
      </c>
      <c r="K21" s="10">
        <f t="shared" si="0"/>
        <v>0.077</v>
      </c>
      <c r="L21" s="10">
        <f t="shared" si="3"/>
        <v>0</v>
      </c>
      <c r="M21" s="14" t="s">
        <v>207</v>
      </c>
      <c r="N21" s="7" t="s">
        <v>276</v>
      </c>
      <c r="O21" s="7" t="s">
        <v>148</v>
      </c>
      <c r="P21" s="12" t="s">
        <v>237</v>
      </c>
    </row>
    <row r="22" spans="1:16" ht="12.75">
      <c r="A22" s="7" t="s">
        <v>29</v>
      </c>
      <c r="B22" s="26" t="s">
        <v>199</v>
      </c>
      <c r="C22" s="7" t="s">
        <v>273</v>
      </c>
      <c r="D22" s="7" t="s">
        <v>165</v>
      </c>
      <c r="E22" s="7">
        <v>4</v>
      </c>
      <c r="F22" s="7">
        <f t="shared" si="1"/>
        <v>20</v>
      </c>
      <c r="G22" s="7">
        <v>0</v>
      </c>
      <c r="H22" s="7">
        <f t="shared" si="2"/>
        <v>20</v>
      </c>
      <c r="I22" s="7">
        <v>0</v>
      </c>
      <c r="J22" s="9">
        <v>0.077</v>
      </c>
      <c r="K22" s="10">
        <f t="shared" si="0"/>
        <v>0.308</v>
      </c>
      <c r="L22" s="10">
        <f t="shared" si="3"/>
        <v>1.54</v>
      </c>
      <c r="M22" s="10" t="s">
        <v>166</v>
      </c>
      <c r="N22" s="7" t="s">
        <v>276</v>
      </c>
      <c r="O22" s="7" t="s">
        <v>49</v>
      </c>
      <c r="P22" s="12" t="s">
        <v>93</v>
      </c>
    </row>
    <row r="23" spans="1:16" ht="12.75">
      <c r="A23" s="7" t="s">
        <v>29</v>
      </c>
      <c r="B23" s="26" t="s">
        <v>200</v>
      </c>
      <c r="C23" s="7" t="s">
        <v>33</v>
      </c>
      <c r="D23" s="7" t="s">
        <v>209</v>
      </c>
      <c r="E23" s="7">
        <v>1</v>
      </c>
      <c r="F23" s="7">
        <f t="shared" si="1"/>
        <v>5</v>
      </c>
      <c r="G23" s="7">
        <v>0</v>
      </c>
      <c r="H23" s="7">
        <f t="shared" si="2"/>
        <v>5</v>
      </c>
      <c r="I23" s="7">
        <v>0</v>
      </c>
      <c r="J23" s="9">
        <v>0.077</v>
      </c>
      <c r="K23" s="10">
        <f t="shared" si="0"/>
        <v>0.077</v>
      </c>
      <c r="L23" s="10">
        <f t="shared" si="3"/>
        <v>0.385</v>
      </c>
      <c r="M23" s="10" t="s">
        <v>211</v>
      </c>
      <c r="N23" s="7" t="s">
        <v>276</v>
      </c>
      <c r="O23" s="7" t="s">
        <v>210</v>
      </c>
      <c r="P23" s="12" t="s">
        <v>94</v>
      </c>
    </row>
    <row r="24" spans="1:16" ht="12.75">
      <c r="A24" s="7" t="s">
        <v>29</v>
      </c>
      <c r="B24" s="27" t="s">
        <v>239</v>
      </c>
      <c r="C24" s="7" t="s">
        <v>33</v>
      </c>
      <c r="D24" s="7" t="s">
        <v>240</v>
      </c>
      <c r="E24" s="7">
        <v>1</v>
      </c>
      <c r="F24" s="7">
        <f t="shared" si="1"/>
        <v>5</v>
      </c>
      <c r="G24" s="7">
        <v>0</v>
      </c>
      <c r="H24" s="7">
        <f t="shared" si="2"/>
        <v>5</v>
      </c>
      <c r="I24" s="7">
        <v>0</v>
      </c>
      <c r="J24" s="9">
        <v>0.077</v>
      </c>
      <c r="K24" s="10">
        <f t="shared" si="0"/>
        <v>0.077</v>
      </c>
      <c r="L24" s="10">
        <f t="shared" si="3"/>
        <v>0.385</v>
      </c>
      <c r="M24" s="14" t="s">
        <v>241</v>
      </c>
      <c r="N24" s="7" t="s">
        <v>276</v>
      </c>
      <c r="O24" s="7" t="s">
        <v>242</v>
      </c>
      <c r="P24" s="12" t="s">
        <v>243</v>
      </c>
    </row>
    <row r="25" spans="1:16" ht="12.75">
      <c r="A25" s="7" t="s">
        <v>29</v>
      </c>
      <c r="B25" s="26" t="s">
        <v>247</v>
      </c>
      <c r="C25" s="7" t="s">
        <v>33</v>
      </c>
      <c r="D25" s="7" t="s">
        <v>248</v>
      </c>
      <c r="E25" s="7">
        <v>1</v>
      </c>
      <c r="F25" s="7">
        <f t="shared" si="1"/>
        <v>5</v>
      </c>
      <c r="G25" s="7">
        <v>0</v>
      </c>
      <c r="H25" s="7">
        <f t="shared" si="2"/>
        <v>5</v>
      </c>
      <c r="I25" s="7">
        <v>0</v>
      </c>
      <c r="J25" s="9">
        <v>0.077</v>
      </c>
      <c r="K25" s="10">
        <f t="shared" si="0"/>
        <v>0.077</v>
      </c>
      <c r="L25" s="10">
        <f t="shared" si="3"/>
        <v>0.385</v>
      </c>
      <c r="M25" s="14" t="s">
        <v>249</v>
      </c>
      <c r="N25" s="7" t="s">
        <v>276</v>
      </c>
      <c r="O25" s="7" t="s">
        <v>250</v>
      </c>
      <c r="P25" s="12" t="s">
        <v>244</v>
      </c>
    </row>
    <row r="26" spans="1:16" ht="12.75">
      <c r="A26" s="7" t="s">
        <v>29</v>
      </c>
      <c r="B26" s="17" t="s">
        <v>113</v>
      </c>
      <c r="C26" s="7" t="s">
        <v>33</v>
      </c>
      <c r="D26" s="7" t="s">
        <v>251</v>
      </c>
      <c r="E26" s="7">
        <v>1</v>
      </c>
      <c r="F26" s="7">
        <f t="shared" si="1"/>
        <v>5</v>
      </c>
      <c r="G26" s="7">
        <v>50</v>
      </c>
      <c r="H26" s="7">
        <v>0</v>
      </c>
      <c r="I26" s="7">
        <v>0</v>
      </c>
      <c r="J26" s="9">
        <v>0.077</v>
      </c>
      <c r="K26" s="10">
        <f t="shared" si="0"/>
        <v>0.077</v>
      </c>
      <c r="L26" s="10">
        <f t="shared" si="3"/>
        <v>0</v>
      </c>
      <c r="M26" s="14" t="s">
        <v>111</v>
      </c>
      <c r="N26" s="7" t="s">
        <v>276</v>
      </c>
      <c r="O26" s="7" t="s">
        <v>112</v>
      </c>
      <c r="P26" s="12" t="s">
        <v>245</v>
      </c>
    </row>
    <row r="27" spans="1:16" ht="12.75">
      <c r="A27" s="7" t="s">
        <v>29</v>
      </c>
      <c r="B27" s="17" t="s">
        <v>114</v>
      </c>
      <c r="C27" s="7" t="s">
        <v>33</v>
      </c>
      <c r="D27" s="7" t="s">
        <v>115</v>
      </c>
      <c r="E27" s="7">
        <v>1</v>
      </c>
      <c r="F27" s="7">
        <f t="shared" si="1"/>
        <v>5</v>
      </c>
      <c r="G27" s="7">
        <v>50</v>
      </c>
      <c r="H27" s="7">
        <v>0</v>
      </c>
      <c r="I27" s="7">
        <v>0</v>
      </c>
      <c r="J27" s="9">
        <v>0.077</v>
      </c>
      <c r="K27" s="10">
        <f t="shared" si="0"/>
        <v>0.077</v>
      </c>
      <c r="L27" s="10">
        <f t="shared" si="3"/>
        <v>0</v>
      </c>
      <c r="M27" s="14" t="s">
        <v>116</v>
      </c>
      <c r="N27" s="7" t="s">
        <v>276</v>
      </c>
      <c r="O27" s="7" t="s">
        <v>117</v>
      </c>
      <c r="P27" s="12" t="s">
        <v>238</v>
      </c>
    </row>
    <row r="28" spans="1:16" ht="12.75">
      <c r="A28" s="7" t="s">
        <v>29</v>
      </c>
      <c r="B28" s="17" t="s">
        <v>118</v>
      </c>
      <c r="C28" s="7" t="s">
        <v>33</v>
      </c>
      <c r="D28" s="7" t="s">
        <v>96</v>
      </c>
      <c r="E28" s="7">
        <v>1</v>
      </c>
      <c r="F28" s="7">
        <f t="shared" si="1"/>
        <v>5</v>
      </c>
      <c r="G28" s="7">
        <v>50</v>
      </c>
      <c r="H28" s="7">
        <v>0</v>
      </c>
      <c r="I28" s="7">
        <v>0</v>
      </c>
      <c r="J28" s="9">
        <v>0.077</v>
      </c>
      <c r="K28" s="10">
        <f t="shared" si="0"/>
        <v>0.077</v>
      </c>
      <c r="L28" s="10">
        <f t="shared" si="3"/>
        <v>0</v>
      </c>
      <c r="M28" s="14" t="s">
        <v>119</v>
      </c>
      <c r="N28" s="7" t="s">
        <v>276</v>
      </c>
      <c r="O28" s="7" t="s">
        <v>120</v>
      </c>
      <c r="P28" s="12" t="s">
        <v>246</v>
      </c>
    </row>
    <row r="29" spans="1:16" ht="12.75">
      <c r="A29" s="7" t="s">
        <v>29</v>
      </c>
      <c r="B29" s="26" t="s">
        <v>122</v>
      </c>
      <c r="C29" s="7" t="s">
        <v>272</v>
      </c>
      <c r="D29" s="7"/>
      <c r="E29" s="7">
        <v>1</v>
      </c>
      <c r="F29" s="7">
        <f t="shared" si="1"/>
        <v>5</v>
      </c>
      <c r="G29" s="7">
        <v>0</v>
      </c>
      <c r="H29" s="7">
        <f t="shared" si="2"/>
        <v>5</v>
      </c>
      <c r="I29" s="7">
        <v>0</v>
      </c>
      <c r="J29" s="9">
        <v>0</v>
      </c>
      <c r="K29" s="10">
        <f t="shared" si="0"/>
        <v>0</v>
      </c>
      <c r="L29" s="10">
        <f t="shared" si="3"/>
        <v>0</v>
      </c>
      <c r="M29" s="10"/>
      <c r="N29" s="7"/>
      <c r="O29" s="7"/>
      <c r="P29" s="12" t="s">
        <v>121</v>
      </c>
    </row>
    <row r="30" spans="1:16" ht="12.75">
      <c r="A30" s="7" t="s">
        <v>29</v>
      </c>
      <c r="B30" s="26" t="s">
        <v>6</v>
      </c>
      <c r="C30" s="7" t="s">
        <v>149</v>
      </c>
      <c r="D30" s="7" t="s">
        <v>150</v>
      </c>
      <c r="E30" s="7">
        <v>2</v>
      </c>
      <c r="F30" s="7">
        <f t="shared" si="1"/>
        <v>10</v>
      </c>
      <c r="G30" s="7">
        <v>0</v>
      </c>
      <c r="H30" s="7">
        <f t="shared" si="2"/>
        <v>10</v>
      </c>
      <c r="I30" s="7">
        <v>0</v>
      </c>
      <c r="J30" s="9">
        <v>0.1599</v>
      </c>
      <c r="K30" s="10">
        <f t="shared" si="0"/>
        <v>0.3198</v>
      </c>
      <c r="L30" s="10">
        <f t="shared" si="3"/>
        <v>1.5989999999999998</v>
      </c>
      <c r="M30" s="14" t="s">
        <v>151</v>
      </c>
      <c r="N30" s="7" t="s">
        <v>152</v>
      </c>
      <c r="O30" s="7" t="s">
        <v>153</v>
      </c>
      <c r="P30" s="12" t="s">
        <v>154</v>
      </c>
    </row>
    <row r="31" spans="1:16" s="33" customFormat="1" ht="12.75">
      <c r="A31" s="28" t="s">
        <v>29</v>
      </c>
      <c r="B31" s="29" t="s">
        <v>155</v>
      </c>
      <c r="C31" s="28" t="s">
        <v>33</v>
      </c>
      <c r="D31" s="28" t="s">
        <v>156</v>
      </c>
      <c r="E31" s="28">
        <v>2</v>
      </c>
      <c r="F31" s="28">
        <f t="shared" si="1"/>
        <v>10</v>
      </c>
      <c r="G31" s="28">
        <v>0</v>
      </c>
      <c r="H31" s="28">
        <f t="shared" si="2"/>
        <v>10</v>
      </c>
      <c r="I31" s="28">
        <v>6</v>
      </c>
      <c r="J31" s="30">
        <v>0.1088</v>
      </c>
      <c r="K31" s="31">
        <f t="shared" si="0"/>
        <v>0.2176</v>
      </c>
      <c r="L31" s="31">
        <f t="shared" si="3"/>
        <v>1.0879999999999999</v>
      </c>
      <c r="M31" s="32" t="s">
        <v>157</v>
      </c>
      <c r="N31" s="28" t="s">
        <v>158</v>
      </c>
      <c r="O31" s="28" t="s">
        <v>159</v>
      </c>
      <c r="P31" s="28" t="s">
        <v>257</v>
      </c>
    </row>
    <row r="32" spans="1:16" ht="12.75">
      <c r="A32" s="12" t="s">
        <v>29</v>
      </c>
      <c r="B32" s="17" t="s">
        <v>132</v>
      </c>
      <c r="C32" s="7" t="s">
        <v>136</v>
      </c>
      <c r="D32" s="7" t="s">
        <v>134</v>
      </c>
      <c r="E32" s="7">
        <v>1</v>
      </c>
      <c r="F32" s="7">
        <f t="shared" si="1"/>
        <v>5</v>
      </c>
      <c r="G32" s="7">
        <v>10</v>
      </c>
      <c r="H32" s="7">
        <v>0</v>
      </c>
      <c r="I32" s="7">
        <v>0</v>
      </c>
      <c r="J32" s="9">
        <v>4.95</v>
      </c>
      <c r="K32" s="10">
        <f t="shared" si="0"/>
        <v>4.95</v>
      </c>
      <c r="L32" s="10">
        <f t="shared" si="3"/>
        <v>0</v>
      </c>
      <c r="M32" s="10" t="s">
        <v>135</v>
      </c>
      <c r="N32" s="7" t="s">
        <v>133</v>
      </c>
      <c r="O32" s="7" t="s">
        <v>134</v>
      </c>
      <c r="P32" s="12" t="s">
        <v>108</v>
      </c>
    </row>
    <row r="33" spans="1:16" ht="12.75">
      <c r="A33" s="7" t="s">
        <v>29</v>
      </c>
      <c r="B33" s="26" t="s">
        <v>137</v>
      </c>
      <c r="C33" s="7" t="s">
        <v>146</v>
      </c>
      <c r="D33" s="13" t="s">
        <v>147</v>
      </c>
      <c r="E33" s="7">
        <v>1</v>
      </c>
      <c r="F33" s="7">
        <f t="shared" si="1"/>
        <v>5</v>
      </c>
      <c r="G33" s="7">
        <v>3</v>
      </c>
      <c r="H33" s="7">
        <f t="shared" si="2"/>
        <v>2</v>
      </c>
      <c r="I33" s="7">
        <v>0</v>
      </c>
      <c r="J33" s="9">
        <v>6.28</v>
      </c>
      <c r="K33" s="10">
        <f t="shared" si="0"/>
        <v>6.28</v>
      </c>
      <c r="L33" s="10">
        <f t="shared" si="3"/>
        <v>12.56</v>
      </c>
      <c r="M33" s="10" t="s">
        <v>267</v>
      </c>
      <c r="N33" s="7" t="s">
        <v>144</v>
      </c>
      <c r="O33" s="7" t="s">
        <v>145</v>
      </c>
      <c r="P33" s="12" t="s">
        <v>258</v>
      </c>
    </row>
    <row r="34" spans="1:16" ht="12.75">
      <c r="A34" s="7" t="s">
        <v>29</v>
      </c>
      <c r="B34" s="17" t="s">
        <v>138</v>
      </c>
      <c r="C34" s="7" t="s">
        <v>146</v>
      </c>
      <c r="D34" s="7" t="s">
        <v>175</v>
      </c>
      <c r="E34" s="7">
        <v>1</v>
      </c>
      <c r="F34" s="7">
        <f t="shared" si="1"/>
        <v>5</v>
      </c>
      <c r="G34" s="7">
        <v>8</v>
      </c>
      <c r="H34" s="7">
        <v>0</v>
      </c>
      <c r="I34" s="7">
        <v>0</v>
      </c>
      <c r="J34" s="9">
        <v>1.25</v>
      </c>
      <c r="K34" s="10">
        <f aca="true" t="shared" si="4" ref="K34:K52">E34*J34</f>
        <v>1.25</v>
      </c>
      <c r="L34" s="10">
        <f t="shared" si="3"/>
        <v>0</v>
      </c>
      <c r="M34" s="15" t="s">
        <v>176</v>
      </c>
      <c r="N34" s="7" t="s">
        <v>133</v>
      </c>
      <c r="O34" s="7" t="s">
        <v>175</v>
      </c>
      <c r="P34" s="12" t="s">
        <v>177</v>
      </c>
    </row>
    <row r="35" spans="1:16" s="33" customFormat="1" ht="12.75">
      <c r="A35" s="28" t="s">
        <v>29</v>
      </c>
      <c r="B35" s="29" t="s">
        <v>139</v>
      </c>
      <c r="C35" s="28" t="s">
        <v>212</v>
      </c>
      <c r="D35" s="28" t="s">
        <v>100</v>
      </c>
      <c r="E35" s="28">
        <v>1</v>
      </c>
      <c r="F35" s="28">
        <f t="shared" si="1"/>
        <v>5</v>
      </c>
      <c r="G35" s="28">
        <v>1</v>
      </c>
      <c r="H35" s="28">
        <f t="shared" si="2"/>
        <v>4</v>
      </c>
      <c r="I35" s="28">
        <v>2</v>
      </c>
      <c r="J35" s="30">
        <v>9.99</v>
      </c>
      <c r="K35" s="31">
        <f t="shared" si="4"/>
        <v>9.99</v>
      </c>
      <c r="L35" s="31">
        <f t="shared" si="3"/>
        <v>39.96</v>
      </c>
      <c r="M35" s="31" t="s">
        <v>214</v>
      </c>
      <c r="N35" s="28" t="s">
        <v>215</v>
      </c>
      <c r="O35" s="28" t="s">
        <v>213</v>
      </c>
      <c r="P35" s="28" t="s">
        <v>109</v>
      </c>
    </row>
    <row r="36" spans="1:16" ht="12.75">
      <c r="A36" s="7" t="s">
        <v>29</v>
      </c>
      <c r="B36" s="26" t="s">
        <v>140</v>
      </c>
      <c r="C36" s="7" t="s">
        <v>146</v>
      </c>
      <c r="D36" s="13" t="s">
        <v>101</v>
      </c>
      <c r="E36" s="7">
        <v>1</v>
      </c>
      <c r="F36" s="7">
        <f>3*E36</f>
        <v>3</v>
      </c>
      <c r="G36" s="7">
        <v>0</v>
      </c>
      <c r="H36" s="7">
        <f t="shared" si="2"/>
        <v>3</v>
      </c>
      <c r="I36" s="7">
        <v>0</v>
      </c>
      <c r="J36" s="9">
        <v>4.5</v>
      </c>
      <c r="K36" s="10">
        <f t="shared" si="4"/>
        <v>4.5</v>
      </c>
      <c r="L36" s="10">
        <f t="shared" si="3"/>
        <v>13.5</v>
      </c>
      <c r="M36" s="10" t="s">
        <v>102</v>
      </c>
      <c r="N36" s="7" t="s">
        <v>103</v>
      </c>
      <c r="O36" s="13" t="s">
        <v>104</v>
      </c>
      <c r="P36" s="12" t="s">
        <v>110</v>
      </c>
    </row>
    <row r="37" spans="1:16" s="33" customFormat="1" ht="12.75">
      <c r="A37" s="28" t="s">
        <v>29</v>
      </c>
      <c r="B37" s="29" t="s">
        <v>141</v>
      </c>
      <c r="C37" s="28" t="s">
        <v>146</v>
      </c>
      <c r="D37" s="29" t="s">
        <v>179</v>
      </c>
      <c r="E37" s="28">
        <v>1</v>
      </c>
      <c r="F37" s="28">
        <f t="shared" si="1"/>
        <v>5</v>
      </c>
      <c r="G37" s="28">
        <v>0</v>
      </c>
      <c r="H37" s="28">
        <f t="shared" si="2"/>
        <v>5</v>
      </c>
      <c r="I37" s="28">
        <v>3</v>
      </c>
      <c r="J37" s="30">
        <v>1.39</v>
      </c>
      <c r="K37" s="31">
        <f t="shared" si="4"/>
        <v>1.39</v>
      </c>
      <c r="L37" s="31">
        <f t="shared" si="3"/>
        <v>6.949999999999999</v>
      </c>
      <c r="M37" s="34" t="s">
        <v>180</v>
      </c>
      <c r="N37" s="35" t="s">
        <v>181</v>
      </c>
      <c r="O37" s="36" t="s">
        <v>182</v>
      </c>
      <c r="P37" s="35" t="s">
        <v>172</v>
      </c>
    </row>
    <row r="38" spans="1:16" s="33" customFormat="1" ht="12.75">
      <c r="A38" s="28" t="s">
        <v>261</v>
      </c>
      <c r="B38" s="29" t="s">
        <v>167</v>
      </c>
      <c r="C38" s="28" t="s">
        <v>146</v>
      </c>
      <c r="D38" s="29" t="s">
        <v>168</v>
      </c>
      <c r="E38" s="28">
        <v>1</v>
      </c>
      <c r="F38" s="28">
        <f>3*E38</f>
        <v>3</v>
      </c>
      <c r="G38" s="28">
        <v>0</v>
      </c>
      <c r="H38" s="28">
        <f t="shared" si="2"/>
        <v>3</v>
      </c>
      <c r="I38" s="28">
        <v>3</v>
      </c>
      <c r="J38" s="30">
        <v>1.85</v>
      </c>
      <c r="K38" s="31">
        <f t="shared" si="4"/>
        <v>1.85</v>
      </c>
      <c r="L38" s="31">
        <f t="shared" si="3"/>
        <v>5.550000000000001</v>
      </c>
      <c r="M38" s="32" t="s">
        <v>169</v>
      </c>
      <c r="N38" s="28" t="s">
        <v>133</v>
      </c>
      <c r="O38" s="29" t="s">
        <v>170</v>
      </c>
      <c r="P38" s="28" t="s">
        <v>171</v>
      </c>
    </row>
    <row r="39" spans="1:16" ht="12.75">
      <c r="A39" s="7" t="s">
        <v>29</v>
      </c>
      <c r="B39" s="26" t="s">
        <v>142</v>
      </c>
      <c r="C39" s="7" t="s">
        <v>105</v>
      </c>
      <c r="D39" s="7"/>
      <c r="E39" s="7">
        <v>1</v>
      </c>
      <c r="F39" s="7">
        <f>3*E39</f>
        <v>3</v>
      </c>
      <c r="G39" s="7">
        <v>1</v>
      </c>
      <c r="H39" s="7">
        <f t="shared" si="2"/>
        <v>2</v>
      </c>
      <c r="I39" s="7">
        <v>0</v>
      </c>
      <c r="J39" s="9">
        <v>0</v>
      </c>
      <c r="K39" s="10">
        <f t="shared" si="4"/>
        <v>0</v>
      </c>
      <c r="L39" s="10">
        <f t="shared" si="3"/>
        <v>0</v>
      </c>
      <c r="M39" s="10"/>
      <c r="N39" s="7" t="s">
        <v>106</v>
      </c>
      <c r="O39" s="7" t="s">
        <v>107</v>
      </c>
      <c r="P39" s="12" t="s">
        <v>109</v>
      </c>
    </row>
    <row r="40" spans="1:16" s="33" customFormat="1" ht="12.75">
      <c r="A40" s="28" t="s">
        <v>39</v>
      </c>
      <c r="B40" s="29" t="s">
        <v>143</v>
      </c>
      <c r="C40" s="28" t="s">
        <v>146</v>
      </c>
      <c r="D40" s="28" t="s">
        <v>285</v>
      </c>
      <c r="E40" s="28">
        <v>14</v>
      </c>
      <c r="F40" s="28">
        <f>5*E40</f>
        <v>70</v>
      </c>
      <c r="G40" s="28">
        <v>13</v>
      </c>
      <c r="H40" s="28">
        <f t="shared" si="2"/>
        <v>57</v>
      </c>
      <c r="I40" s="28">
        <v>57</v>
      </c>
      <c r="J40" s="30">
        <v>0.26</v>
      </c>
      <c r="K40" s="31">
        <f>E40*J40</f>
        <v>3.64</v>
      </c>
      <c r="L40" s="31">
        <f>H40*J40</f>
        <v>14.82</v>
      </c>
      <c r="M40" s="31" t="s">
        <v>286</v>
      </c>
      <c r="N40" s="28" t="s">
        <v>287</v>
      </c>
      <c r="O40" s="37" t="s">
        <v>288</v>
      </c>
      <c r="P40" s="28" t="s">
        <v>124</v>
      </c>
    </row>
    <row r="41" spans="1:16" ht="12.75">
      <c r="A41" s="7" t="s">
        <v>29</v>
      </c>
      <c r="B41" s="26" t="s">
        <v>7</v>
      </c>
      <c r="C41" s="12" t="s">
        <v>33</v>
      </c>
      <c r="D41" s="7" t="s">
        <v>18</v>
      </c>
      <c r="E41" s="12">
        <v>1</v>
      </c>
      <c r="F41" s="7">
        <f>5*E41</f>
        <v>5</v>
      </c>
      <c r="G41" s="12">
        <v>0</v>
      </c>
      <c r="H41" s="7">
        <f t="shared" si="2"/>
        <v>5</v>
      </c>
      <c r="I41" s="7">
        <v>0</v>
      </c>
      <c r="J41" s="9">
        <v>0.14</v>
      </c>
      <c r="K41" s="10">
        <f t="shared" si="4"/>
        <v>0.14</v>
      </c>
      <c r="L41" s="10">
        <f t="shared" si="3"/>
        <v>0.7000000000000001</v>
      </c>
      <c r="M41" s="10" t="s">
        <v>19</v>
      </c>
      <c r="N41" s="12" t="s">
        <v>16</v>
      </c>
      <c r="O41" s="7" t="s">
        <v>20</v>
      </c>
      <c r="P41" s="12" t="s">
        <v>21</v>
      </c>
    </row>
    <row r="42" spans="1:16" ht="12.75">
      <c r="A42" s="7" t="s">
        <v>261</v>
      </c>
      <c r="B42" s="17" t="s">
        <v>262</v>
      </c>
      <c r="C42" s="12" t="s">
        <v>146</v>
      </c>
      <c r="D42" s="7" t="s">
        <v>263</v>
      </c>
      <c r="E42" s="12">
        <v>1</v>
      </c>
      <c r="F42" s="7">
        <f>5*E42</f>
        <v>5</v>
      </c>
      <c r="G42" s="12">
        <v>10</v>
      </c>
      <c r="H42" s="7">
        <v>0</v>
      </c>
      <c r="I42" s="7">
        <v>0</v>
      </c>
      <c r="J42" s="9">
        <v>1.84</v>
      </c>
      <c r="K42" s="10">
        <f t="shared" si="4"/>
        <v>1.84</v>
      </c>
      <c r="L42" s="10">
        <f t="shared" si="3"/>
        <v>0</v>
      </c>
      <c r="M42" s="14" t="s">
        <v>264</v>
      </c>
      <c r="N42" s="12" t="s">
        <v>265</v>
      </c>
      <c r="O42" s="8">
        <v>2477</v>
      </c>
      <c r="P42" s="12" t="s">
        <v>266</v>
      </c>
    </row>
    <row r="43" spans="1:16" s="33" customFormat="1" ht="12.75">
      <c r="A43" s="28" t="s">
        <v>261</v>
      </c>
      <c r="B43" s="29" t="s">
        <v>173</v>
      </c>
      <c r="C43" s="28" t="s">
        <v>40</v>
      </c>
      <c r="D43" s="28" t="s">
        <v>41</v>
      </c>
      <c r="E43" s="28">
        <v>1</v>
      </c>
      <c r="F43" s="28">
        <f>5*E43</f>
        <v>5</v>
      </c>
      <c r="G43" s="28">
        <v>0</v>
      </c>
      <c r="H43" s="28">
        <f t="shared" si="2"/>
        <v>5</v>
      </c>
      <c r="I43" s="28">
        <v>3</v>
      </c>
      <c r="J43" s="30">
        <v>0.73</v>
      </c>
      <c r="K43" s="31">
        <f t="shared" si="4"/>
        <v>0.73</v>
      </c>
      <c r="L43" s="31">
        <f t="shared" si="3"/>
        <v>3.65</v>
      </c>
      <c r="M43" s="32" t="s">
        <v>42</v>
      </c>
      <c r="N43" s="28" t="s">
        <v>43</v>
      </c>
      <c r="O43" s="28" t="s">
        <v>44</v>
      </c>
      <c r="P43" s="28" t="s">
        <v>174</v>
      </c>
    </row>
    <row r="44" spans="1:16" ht="12.75">
      <c r="A44" s="7" t="s">
        <v>29</v>
      </c>
      <c r="B44" s="27" t="s">
        <v>12</v>
      </c>
      <c r="C44" s="12" t="s">
        <v>33</v>
      </c>
      <c r="D44" s="7" t="s">
        <v>127</v>
      </c>
      <c r="E44" s="12">
        <v>1</v>
      </c>
      <c r="F44" s="7">
        <f>5*E44</f>
        <v>5</v>
      </c>
      <c r="G44" s="12">
        <v>2</v>
      </c>
      <c r="H44" s="7">
        <f t="shared" si="2"/>
        <v>3</v>
      </c>
      <c r="I44" s="7">
        <v>0</v>
      </c>
      <c r="J44" s="9">
        <v>8.08</v>
      </c>
      <c r="K44" s="10">
        <f t="shared" si="4"/>
        <v>8.08</v>
      </c>
      <c r="L44" s="10">
        <f t="shared" si="3"/>
        <v>24.240000000000002</v>
      </c>
      <c r="M44" s="14" t="s">
        <v>128</v>
      </c>
      <c r="N44" s="12" t="s">
        <v>129</v>
      </c>
      <c r="O44" s="7" t="s">
        <v>130</v>
      </c>
      <c r="P44" s="12" t="s">
        <v>131</v>
      </c>
    </row>
    <row r="45" spans="1:16" ht="12.75">
      <c r="A45" s="7" t="s">
        <v>261</v>
      </c>
      <c r="B45" s="26" t="s">
        <v>8</v>
      </c>
      <c r="C45" s="12" t="s">
        <v>40</v>
      </c>
      <c r="D45" s="7" t="s">
        <v>45</v>
      </c>
      <c r="E45" s="12">
        <v>1</v>
      </c>
      <c r="F45" s="7">
        <f>3*E45</f>
        <v>3</v>
      </c>
      <c r="G45" s="12">
        <v>0</v>
      </c>
      <c r="H45" s="7">
        <f t="shared" si="2"/>
        <v>3</v>
      </c>
      <c r="I45" s="7">
        <v>0</v>
      </c>
      <c r="J45" s="9">
        <v>1.09</v>
      </c>
      <c r="K45" s="10">
        <f t="shared" si="4"/>
        <v>1.09</v>
      </c>
      <c r="L45" s="10">
        <f t="shared" si="3"/>
        <v>3.2700000000000005</v>
      </c>
      <c r="M45" s="14" t="s">
        <v>46</v>
      </c>
      <c r="N45" s="12" t="s">
        <v>47</v>
      </c>
      <c r="O45" s="7" t="s">
        <v>48</v>
      </c>
      <c r="P45" s="12" t="s">
        <v>178</v>
      </c>
    </row>
    <row r="46" spans="1:16" ht="12.75">
      <c r="A46" s="7" t="s">
        <v>29</v>
      </c>
      <c r="B46" s="17" t="s">
        <v>74</v>
      </c>
      <c r="C46" s="12" t="s">
        <v>33</v>
      </c>
      <c r="D46" s="7" t="s">
        <v>190</v>
      </c>
      <c r="E46" s="12">
        <v>1</v>
      </c>
      <c r="F46" s="7">
        <f>5*E46</f>
        <v>5</v>
      </c>
      <c r="G46" s="12">
        <v>10</v>
      </c>
      <c r="H46" s="7">
        <v>0</v>
      </c>
      <c r="I46" s="7">
        <v>0</v>
      </c>
      <c r="J46" s="9">
        <v>0.95</v>
      </c>
      <c r="K46" s="10">
        <f t="shared" si="4"/>
        <v>0.95</v>
      </c>
      <c r="L46" s="10">
        <f t="shared" si="3"/>
        <v>0</v>
      </c>
      <c r="M46" s="16" t="s">
        <v>222</v>
      </c>
      <c r="N46" s="12" t="s">
        <v>216</v>
      </c>
      <c r="O46" s="7" t="s">
        <v>217</v>
      </c>
      <c r="P46" s="12" t="s">
        <v>218</v>
      </c>
    </row>
    <row r="47" spans="1:16" s="42" customFormat="1" ht="12.75">
      <c r="A47" s="12" t="s">
        <v>29</v>
      </c>
      <c r="B47" s="38" t="s">
        <v>75</v>
      </c>
      <c r="C47" s="12" t="s">
        <v>33</v>
      </c>
      <c r="D47" s="43" t="s">
        <v>280</v>
      </c>
      <c r="E47" s="12">
        <v>1</v>
      </c>
      <c r="F47" s="7">
        <f aca="true" t="shared" si="5" ref="F47:F52">5*E47</f>
        <v>5</v>
      </c>
      <c r="G47" s="12">
        <v>0</v>
      </c>
      <c r="H47" s="12">
        <f t="shared" si="2"/>
        <v>5</v>
      </c>
      <c r="I47" s="12">
        <v>3</v>
      </c>
      <c r="J47" s="39">
        <v>1.03</v>
      </c>
      <c r="K47" s="40">
        <f t="shared" si="4"/>
        <v>1.03</v>
      </c>
      <c r="L47" s="40">
        <f t="shared" si="3"/>
        <v>5.15</v>
      </c>
      <c r="M47" s="41" t="s">
        <v>281</v>
      </c>
      <c r="N47" s="12" t="s">
        <v>125</v>
      </c>
      <c r="O47" s="12" t="s">
        <v>279</v>
      </c>
      <c r="P47" s="12" t="s">
        <v>126</v>
      </c>
    </row>
    <row r="48" spans="1:16" ht="12.75">
      <c r="A48" s="7" t="s">
        <v>29</v>
      </c>
      <c r="B48" s="27" t="s">
        <v>13</v>
      </c>
      <c r="C48" s="12" t="s">
        <v>33</v>
      </c>
      <c r="D48" s="12" t="s">
        <v>253</v>
      </c>
      <c r="E48" s="12">
        <v>1</v>
      </c>
      <c r="F48" s="7">
        <f t="shared" si="5"/>
        <v>5</v>
      </c>
      <c r="G48" s="12">
        <v>2</v>
      </c>
      <c r="H48" s="7">
        <f t="shared" si="2"/>
        <v>3</v>
      </c>
      <c r="I48" s="7">
        <v>0</v>
      </c>
      <c r="J48" s="9">
        <v>1.85</v>
      </c>
      <c r="K48" s="10">
        <f t="shared" si="4"/>
        <v>1.85</v>
      </c>
      <c r="L48" s="10">
        <f t="shared" si="3"/>
        <v>5.550000000000001</v>
      </c>
      <c r="M48" s="14" t="s">
        <v>254</v>
      </c>
      <c r="N48" s="12" t="s">
        <v>255</v>
      </c>
      <c r="O48" s="7" t="s">
        <v>252</v>
      </c>
      <c r="P48" s="12" t="s">
        <v>256</v>
      </c>
    </row>
    <row r="49" spans="1:16" ht="12.75">
      <c r="A49" s="7" t="s">
        <v>29</v>
      </c>
      <c r="B49" s="26" t="s">
        <v>9</v>
      </c>
      <c r="C49" s="12" t="s">
        <v>33</v>
      </c>
      <c r="D49" s="7" t="s">
        <v>14</v>
      </c>
      <c r="E49" s="7">
        <v>2</v>
      </c>
      <c r="F49" s="7">
        <f t="shared" si="5"/>
        <v>10</v>
      </c>
      <c r="G49" s="7">
        <v>0</v>
      </c>
      <c r="H49" s="7">
        <f t="shared" si="2"/>
        <v>10</v>
      </c>
      <c r="I49" s="7">
        <v>0</v>
      </c>
      <c r="J49" s="9">
        <v>0.12</v>
      </c>
      <c r="K49" s="10">
        <f t="shared" si="4"/>
        <v>0.24</v>
      </c>
      <c r="L49" s="10">
        <f t="shared" si="3"/>
        <v>1.2</v>
      </c>
      <c r="M49" s="10" t="s">
        <v>15</v>
      </c>
      <c r="N49" s="12" t="s">
        <v>16</v>
      </c>
      <c r="O49" s="7" t="s">
        <v>17</v>
      </c>
      <c r="P49" s="12" t="s">
        <v>123</v>
      </c>
    </row>
    <row r="50" spans="1:16" ht="12.75">
      <c r="A50" s="7" t="s">
        <v>29</v>
      </c>
      <c r="B50" s="17" t="s">
        <v>77</v>
      </c>
      <c r="C50" s="12" t="s">
        <v>33</v>
      </c>
      <c r="D50" s="7" t="s">
        <v>78</v>
      </c>
      <c r="E50" s="7">
        <v>1</v>
      </c>
      <c r="F50" s="7">
        <f t="shared" si="5"/>
        <v>5</v>
      </c>
      <c r="G50" s="7">
        <v>5</v>
      </c>
      <c r="H50" s="7">
        <v>0</v>
      </c>
      <c r="I50" s="7">
        <v>0</v>
      </c>
      <c r="J50" s="9">
        <v>0.95</v>
      </c>
      <c r="K50" s="10">
        <f t="shared" si="4"/>
        <v>0.95</v>
      </c>
      <c r="L50" s="10">
        <f t="shared" si="3"/>
        <v>0</v>
      </c>
      <c r="M50" s="14" t="s">
        <v>79</v>
      </c>
      <c r="N50" s="12" t="s">
        <v>80</v>
      </c>
      <c r="O50" s="7" t="s">
        <v>81</v>
      </c>
      <c r="P50" s="12" t="s">
        <v>82</v>
      </c>
    </row>
    <row r="51" spans="1:16" ht="12.75">
      <c r="A51" s="7" t="s">
        <v>29</v>
      </c>
      <c r="B51" s="17" t="s">
        <v>83</v>
      </c>
      <c r="C51" s="12" t="s">
        <v>33</v>
      </c>
      <c r="D51" s="7" t="s">
        <v>84</v>
      </c>
      <c r="E51" s="7">
        <v>1</v>
      </c>
      <c r="F51" s="7">
        <f t="shared" si="5"/>
        <v>5</v>
      </c>
      <c r="G51" s="7">
        <v>5</v>
      </c>
      <c r="H51" s="7">
        <v>0</v>
      </c>
      <c r="I51" s="7">
        <v>0</v>
      </c>
      <c r="J51" s="9">
        <v>1.08</v>
      </c>
      <c r="K51" s="10">
        <f t="shared" si="4"/>
        <v>1.08</v>
      </c>
      <c r="L51" s="10">
        <f t="shared" si="3"/>
        <v>0</v>
      </c>
      <c r="M51" s="14" t="s">
        <v>85</v>
      </c>
      <c r="N51" s="12" t="s">
        <v>86</v>
      </c>
      <c r="O51" s="7" t="s">
        <v>87</v>
      </c>
      <c r="P51" s="12" t="s">
        <v>88</v>
      </c>
    </row>
    <row r="52" spans="1:16" s="33" customFormat="1" ht="12.75">
      <c r="A52" s="28" t="s">
        <v>29</v>
      </c>
      <c r="B52" s="29" t="s">
        <v>89</v>
      </c>
      <c r="C52" s="28" t="s">
        <v>90</v>
      </c>
      <c r="D52" s="28"/>
      <c r="E52" s="28">
        <v>4</v>
      </c>
      <c r="F52" s="28">
        <f t="shared" si="5"/>
        <v>20</v>
      </c>
      <c r="G52" s="28">
        <v>8</v>
      </c>
      <c r="H52" s="28">
        <f t="shared" si="2"/>
        <v>12</v>
      </c>
      <c r="I52" s="28">
        <v>4</v>
      </c>
      <c r="J52" s="30">
        <v>0</v>
      </c>
      <c r="K52" s="31">
        <f t="shared" si="4"/>
        <v>0</v>
      </c>
      <c r="L52" s="31">
        <f t="shared" si="3"/>
        <v>0</v>
      </c>
      <c r="M52" s="32"/>
      <c r="N52" s="28"/>
      <c r="O52" s="28"/>
      <c r="P52" s="28" t="s">
        <v>109</v>
      </c>
    </row>
    <row r="53" spans="1:16" ht="12.75">
      <c r="A53" s="11"/>
      <c r="B53" s="18"/>
      <c r="C53" s="19"/>
      <c r="D53" s="11"/>
      <c r="E53" s="11"/>
      <c r="F53" s="11"/>
      <c r="G53" s="11"/>
      <c r="H53" s="11"/>
      <c r="I53" s="11"/>
      <c r="J53" s="20"/>
      <c r="K53" s="20"/>
      <c r="L53" s="21"/>
      <c r="M53" s="22"/>
      <c r="N53" s="19"/>
      <c r="O53" s="11"/>
      <c r="P53" s="19"/>
    </row>
    <row r="54" spans="10:12" ht="12.75">
      <c r="J54" s="3" t="s">
        <v>25</v>
      </c>
      <c r="K54" s="1">
        <f>SUM(K2:K49)</f>
        <v>58.37640000000001</v>
      </c>
      <c r="L54" s="1">
        <f>SUM(L2:L52)</f>
        <v>174.567</v>
      </c>
    </row>
    <row r="55" ht="12.75">
      <c r="L55" s="25"/>
    </row>
    <row r="56" ht="12.75">
      <c r="B56" s="44" t="s">
        <v>282</v>
      </c>
    </row>
    <row r="57" ht="12.75">
      <c r="B57" s="45" t="s">
        <v>283</v>
      </c>
    </row>
    <row r="58" ht="12.75">
      <c r="B58" s="33" t="s">
        <v>284</v>
      </c>
    </row>
  </sheetData>
  <hyperlinks>
    <hyperlink ref="M2" r:id="rId1" display="http://search.digikey.com/scripts/DkSearch/dksus.dll?Detail&amp;name=399-1167-1-ND"/>
    <hyperlink ref="M3" r:id="rId2" display="http://search.digikey.com/scripts/DkSearch/dksus.dll?Detail?name=399-4925-1-ND"/>
    <hyperlink ref="M4" r:id="rId3" display="http://search.digikey.com/scripts/DkSearch/dksus.dll?Detail?name=399-1158-1-ND"/>
    <hyperlink ref="M5" r:id="rId4" display="http://search.digikey.com/scripts/DkSearch/dksus.dll?Detail?name=399-1172-1-ND"/>
    <hyperlink ref="M6" r:id="rId5" display="http://search.digikey.com/scripts/DkSearch/dksus.dll?Detail?name=240-2389-1-ND"/>
    <hyperlink ref="M7" r:id="rId6" display="http://search.digikey.com/scripts/DkSearch/dksus.dll?Detail?name=CP-102AH-ND"/>
    <hyperlink ref="M9" r:id="rId7" display="http://search.digikey.com/scripts/DkSearch/dksus.dll?Detail?name=490-4717-1-ND"/>
    <hyperlink ref="M19" r:id="rId8" display="http://search.digikey.com/scripts/DkSearch/dksus.dll?Detail?name=541-300ACT-ND"/>
    <hyperlink ref="M17" r:id="rId9" display="http://search.digikey.com/scripts/DkSearch/dksus.dll?Detail?name=541-150ACT-ND"/>
    <hyperlink ref="M24" r:id="rId10" display="http://search.digikey.com/scripts/DkSearch/dksus.dll?Detail?name=541-4.7KACT-ND"/>
    <hyperlink ref="M25" r:id="rId11" display="http://search.digikey.com/scripts/DkSearch/dksus.dll?Detail?name=541-10KACT-ND"/>
    <hyperlink ref="M26" r:id="rId12" display="http://search.digikey.com/scripts/DkSearch/dksus.dll?Detail?name=541-22KACT-ND"/>
    <hyperlink ref="M27" r:id="rId13" display="http://search.digikey.com/scripts/DkSearch/dksus.dll?Detail?name=541-66KACT-ND"/>
    <hyperlink ref="M28" r:id="rId14" display="http://search.digikey.com/scripts/DkSearch/dksus.dll?Detail?name=541-100KACT-ND"/>
    <hyperlink ref="M31" r:id="rId15" display="http://search.digikey.com/scripts/DkSearch/dksus.dll?Detail?name=568-4112-2-ND"/>
    <hyperlink ref="M38" r:id="rId16" display="http://search.digikey.com/scripts/DkSearch/dksus.dll?Detail?name=MCP1252-33X501/MS-ND"/>
    <hyperlink ref="M34" r:id="rId17" display="http://search.digikey.com/scripts/DkSearch/dksus.dll?Detail?name=TC72-3.3MUA-ND"/>
    <hyperlink ref="M37" r:id="rId18" display="http://search.digikey.com/scripts/DkSearch/dksus.dll?Detail?name=LP2950CDT-3.3-ND"/>
    <hyperlink ref="M50" r:id="rId19" display="http://search.digikey.com/scripts/DkSearch/dksus.dll?Detail?name=BH401-ND"/>
    <hyperlink ref="M51" r:id="rId20" display="http://search.digikey.com/scripts/DkSearch/dksus.dll?Detail?name=P031-ND"/>
    <hyperlink ref="M21" r:id="rId21" display="http://search.digikey.com/scripts/DkSearch/dksus.dll?Detail?name=541-400ACT-ND"/>
    <hyperlink ref="M30" r:id="rId22" display="http://search.digikey.com/scripts/DkSearch/dksus.dll?Detail?name=NDS355NTR-ND"/>
    <hyperlink ref="M43" r:id="rId23" display="http://search.digikey.com/scripts/DkSearch/dksus.dll?Detail?name=EG1903-ND"/>
    <hyperlink ref="M42" r:id="rId24" display="http://search.digikey.com/scripts/DkSearch/dksus.dll?Detail?name=2477K-ND"/>
    <hyperlink ref="M45" r:id="rId25" display="http://search.digikey.com/scripts/DkSearch/dksus.dll?Detail?name=AE9925-ND"/>
  </hyperlinks>
  <printOptions/>
  <pageMargins left="0.75" right="0.75" top="1" bottom="1" header="0.5" footer="0.5"/>
  <pageSetup horizontalDpi="600" verticalDpi="6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D43" sqref="D43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Schafer</dc:creator>
  <cp:keywords/>
  <dc:description/>
  <cp:lastModifiedBy>Angela Comana</cp:lastModifiedBy>
  <dcterms:created xsi:type="dcterms:W3CDTF">2003-11-18T13:27:41Z</dcterms:created>
  <dcterms:modified xsi:type="dcterms:W3CDTF">2009-03-29T19:42:33Z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